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Caixa ABR-2016" sheetId="1" r:id="rId1"/>
    <sheet name="Banco ABR-2016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G5" i="2" l="1"/>
  <c r="G6" i="2" s="1"/>
  <c r="G7" i="2" s="1"/>
  <c r="G8" i="2" s="1"/>
  <c r="G9" i="2" s="1"/>
  <c r="G10" i="2" s="1"/>
  <c r="G11" i="2" s="1"/>
  <c r="E47" i="1"/>
  <c r="F39" i="1"/>
  <c r="F25" i="1"/>
  <c r="F47" i="1" s="1"/>
  <c r="F2" i="1"/>
  <c r="G48" i="1" s="1"/>
  <c r="G47" i="1" l="1"/>
  <c r="G49" i="1" s="1"/>
  <c r="G4" i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</calcChain>
</file>

<file path=xl/sharedStrings.xml><?xml version="1.0" encoding="utf-8"?>
<sst xmlns="http://schemas.openxmlformats.org/spreadsheetml/2006/main" count="127" uniqueCount="84">
  <si>
    <t>Data</t>
  </si>
  <si>
    <t>Evento</t>
  </si>
  <si>
    <t>Histórico</t>
  </si>
  <si>
    <t>NF/CF</t>
  </si>
  <si>
    <t>CAIXA</t>
  </si>
  <si>
    <t xml:space="preserve">    </t>
  </si>
  <si>
    <t>Saldo inicial</t>
  </si>
  <si>
    <t>Entrada</t>
  </si>
  <si>
    <t>Saída</t>
  </si>
  <si>
    <t>Saldo Caixa</t>
  </si>
  <si>
    <t>Receita</t>
  </si>
  <si>
    <t>Lucro da taxa estudantil</t>
  </si>
  <si>
    <t>Depósito</t>
  </si>
  <si>
    <t>Taxa estudantil</t>
  </si>
  <si>
    <t>Lucro do xerox</t>
  </si>
  <si>
    <t>Pagamento de funcionário</t>
  </si>
  <si>
    <t>Ana Paula Weber</t>
  </si>
  <si>
    <t>Guilherme Estevão Eineck</t>
  </si>
  <si>
    <t>William Alexander Seelig</t>
  </si>
  <si>
    <t>STR Supermercados</t>
  </si>
  <si>
    <t>Lâmpada p/ estufa de folhas A4</t>
  </si>
  <si>
    <t>Posto Nevoeiro</t>
  </si>
  <si>
    <t>Gasolina p/ compra das lâmpadas e camisinhas</t>
  </si>
  <si>
    <t>Tabelionato Klein</t>
  </si>
  <si>
    <t>Nota de emolumentos - Autenticação</t>
  </si>
  <si>
    <t>Armínio Pessi</t>
  </si>
  <si>
    <t xml:space="preserve">DA Enfermagem - pagamento de cobustível para atividades </t>
  </si>
  <si>
    <t>Ritter Brindes LTDA</t>
  </si>
  <si>
    <t>DA Ciências Contábeis - compra de canetas p/ brindes</t>
  </si>
  <si>
    <t>Duli - Suprimentos para escritório</t>
  </si>
  <si>
    <t>Folhas A4 para xerox/impresão</t>
  </si>
  <si>
    <t>FGTS</t>
  </si>
  <si>
    <t>Fundo de Garantia</t>
  </si>
  <si>
    <t>Elite copiadoras LTDA</t>
  </si>
  <si>
    <t>Serviço de fotocópias</t>
  </si>
  <si>
    <t>SKY</t>
  </si>
  <si>
    <t>Tv por assinatura</t>
  </si>
  <si>
    <t>GPS</t>
  </si>
  <si>
    <t>Previdência Social</t>
  </si>
  <si>
    <t>DARF</t>
  </si>
  <si>
    <t>Receita Federal</t>
  </si>
  <si>
    <t>Pilhas para controle</t>
  </si>
  <si>
    <t>GRCS</t>
  </si>
  <si>
    <t>Contribuição sindical</t>
  </si>
  <si>
    <t>Ereno Dorr Transportes</t>
  </si>
  <si>
    <t>Passagem p/ funcionários</t>
  </si>
  <si>
    <t>Relatório de viagens</t>
  </si>
  <si>
    <t>Auxílio de transporte p/ Conselho de Entidades de Base da UEE-Livre</t>
  </si>
  <si>
    <t>Pg  multa ISSQN S/NFSE 20161 GILNEI J SEVERO ME</t>
  </si>
  <si>
    <t>M Cris Confecções</t>
  </si>
  <si>
    <t>DA Química Industrial - pagamento de camisetas do curso</t>
  </si>
  <si>
    <t>ABS - Sistemas de impressão</t>
  </si>
  <si>
    <t>DA Engenharia Ambiental - impressão de cartões p/ almoço</t>
  </si>
  <si>
    <t>Caixa</t>
  </si>
  <si>
    <t>Saque para o caixa</t>
  </si>
  <si>
    <t>AMG000437</t>
  </si>
  <si>
    <t>Arla - Associação Rural de Lajeado</t>
  </si>
  <si>
    <t>Reposição de gazebo danificado na Festa dos Bixos</t>
  </si>
  <si>
    <t>LA Contabilidade</t>
  </si>
  <si>
    <t>Escritório Contábil</t>
  </si>
  <si>
    <t>Saque</t>
  </si>
  <si>
    <t>Pagamento da 3ª e 4ª parcela da Identidade Visual</t>
  </si>
  <si>
    <t>AMG000436</t>
  </si>
  <si>
    <t>Vintage Comunicação Visual</t>
  </si>
  <si>
    <t>RPR Viagens e Turismo</t>
  </si>
  <si>
    <t>DA História - viagem p/ pontos turísticos do Vale do Taquari</t>
  </si>
  <si>
    <t>Comércio de Confecções Useforme LTDA</t>
  </si>
  <si>
    <t>DA Engenharia de Controle e Automação - pagamento de moletons</t>
  </si>
  <si>
    <t>Export Pedras Roque Lopes LTDA</t>
  </si>
  <si>
    <t>DA Ciências Contábeis - confecção de troféu p/ premiação de concurso</t>
  </si>
  <si>
    <t>DA Engenharia Ambiental - pagamento de camisetas</t>
  </si>
  <si>
    <t>Expresso Azul de Transportes</t>
  </si>
  <si>
    <t>Auxílio de transporte p/ Audiência Pública na Assembleia Legislativa do RS</t>
  </si>
  <si>
    <t>Papelaria Irmãos Rempel LTDA</t>
  </si>
  <si>
    <t>Pasta de escritório p/ DAs</t>
  </si>
  <si>
    <t>Nota de emolumentos - Reconhecimento em cartório</t>
  </si>
  <si>
    <t>SALDO INICIAL</t>
  </si>
  <si>
    <t>BANCO</t>
  </si>
  <si>
    <t>Saldo Inicial</t>
  </si>
  <si>
    <t>Saida</t>
  </si>
  <si>
    <t>Saldo</t>
  </si>
  <si>
    <t>Cesta de relacionameto</t>
  </si>
  <si>
    <t>AMG000438</t>
  </si>
  <si>
    <t>Saldo Banco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</si>
</sst>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dd/mm/yy;@"/>
    <numFmt numFmtId="165" formatCode="_(&quot;R$ &quot;* #,##0.00_);_(&quot;R$ &quot;* \(#,##0.00\);_(&quot;R$ &quot;* \-??_);_(@_)"/>
    <numFmt numFmtId="166" formatCode="&quot; R$ &quot;#,##0.00\ ;&quot; R$ (&quot;#,##0.00\);&quot; R$ -&quot;#\ ;@\ 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1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1" fillId="18" borderId="3" applyNumberFormat="0" applyAlignment="0" applyProtection="0"/>
    <xf numFmtId="0" fontId="11" fillId="18" borderId="3" applyNumberFormat="0" applyAlignment="0" applyProtection="0"/>
    <xf numFmtId="0" fontId="11" fillId="18" borderId="3" applyNumberFormat="0" applyAlignment="0" applyProtection="0"/>
    <xf numFmtId="0" fontId="11" fillId="18" borderId="3" applyNumberFormat="0" applyAlignment="0" applyProtection="0"/>
    <xf numFmtId="0" fontId="11" fillId="18" borderId="3" applyNumberFormat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165" fontId="2" fillId="0" borderId="0" applyFill="0" applyBorder="0" applyAlignment="0" applyProtection="0"/>
    <xf numFmtId="165" fontId="2" fillId="0" borderId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6" fontId="2" fillId="0" borderId="0"/>
    <xf numFmtId="165" fontId="2" fillId="0" borderId="0" applyFill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24" borderId="5" applyNumberFormat="0" applyAlignment="0" applyProtection="0"/>
    <xf numFmtId="0" fontId="2" fillId="24" borderId="5" applyNumberFormat="0" applyAlignment="0" applyProtection="0"/>
    <xf numFmtId="0" fontId="2" fillId="24" borderId="5" applyNumberFormat="0" applyAlignment="0" applyProtection="0"/>
    <xf numFmtId="0" fontId="2" fillId="24" borderId="5" applyNumberFormat="0" applyAlignment="0" applyProtection="0"/>
    <xf numFmtId="0" fontId="2" fillId="24" borderId="5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</cellStyleXfs>
  <cellXfs count="58">
    <xf numFmtId="0" fontId="0" fillId="0" borderId="0" xfId="0"/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left" vertical="center"/>
    </xf>
    <xf numFmtId="4" fontId="3" fillId="0" borderId="1" xfId="1" applyNumberFormat="1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/>
    </xf>
    <xf numFmtId="0" fontId="4" fillId="0" borderId="0" xfId="0" applyFont="1" applyFill="1"/>
    <xf numFmtId="14" fontId="5" fillId="0" borderId="1" xfId="3" applyNumberFormat="1" applyFont="1" applyFill="1" applyBorder="1" applyAlignment="1">
      <alignment horizontal="left"/>
    </xf>
    <xf numFmtId="164" fontId="5" fillId="0" borderId="1" xfId="3" applyNumberFormat="1" applyFont="1" applyFill="1" applyBorder="1" applyAlignment="1">
      <alignment horizontal="left"/>
    </xf>
    <xf numFmtId="0" fontId="5" fillId="0" borderId="1" xfId="3" applyNumberFormat="1" applyFont="1" applyFill="1" applyBorder="1" applyAlignment="1">
      <alignment horizontal="left"/>
    </xf>
    <xf numFmtId="4" fontId="5" fillId="0" borderId="1" xfId="1" applyNumberFormat="1" applyFont="1" applyFill="1" applyBorder="1" applyAlignment="1">
      <alignment horizontal="center"/>
    </xf>
    <xf numFmtId="44" fontId="5" fillId="0" borderId="1" xfId="1" applyFont="1" applyFill="1" applyBorder="1"/>
    <xf numFmtId="164" fontId="5" fillId="0" borderId="1" xfId="3" applyNumberFormat="1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  <xf numFmtId="44" fontId="4" fillId="0" borderId="1" xfId="1" applyFont="1" applyFill="1" applyBorder="1"/>
    <xf numFmtId="4" fontId="4" fillId="2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44" fontId="4" fillId="2" borderId="1" xfId="1" applyFont="1" applyFill="1" applyBorder="1"/>
    <xf numFmtId="4" fontId="4" fillId="0" borderId="1" xfId="0" applyNumberFormat="1" applyFont="1" applyFill="1" applyBorder="1"/>
    <xf numFmtId="44" fontId="6" fillId="2" borderId="1" xfId="1" applyFont="1" applyFill="1" applyBorder="1"/>
    <xf numFmtId="0" fontId="4" fillId="0" borderId="0" xfId="0" applyFont="1" applyFill="1" applyAlignment="1">
      <alignment horizontal="left"/>
    </xf>
    <xf numFmtId="4" fontId="4" fillId="0" borderId="0" xfId="0" applyNumberFormat="1" applyFont="1" applyFill="1"/>
    <xf numFmtId="0" fontId="24" fillId="0" borderId="1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/>
    </xf>
    <xf numFmtId="4" fontId="24" fillId="0" borderId="12" xfId="1" applyNumberFormat="1" applyFont="1" applyFill="1" applyBorder="1" applyAlignment="1">
      <alignment horizontal="center" vertical="center"/>
    </xf>
    <xf numFmtId="4" fontId="24" fillId="0" borderId="11" xfId="1" applyNumberFormat="1" applyFont="1" applyFill="1" applyBorder="1" applyAlignment="1">
      <alignment horizontal="center" vertical="center"/>
    </xf>
    <xf numFmtId="4" fontId="24" fillId="0" borderId="1" xfId="1" applyNumberFormat="1" applyFont="1" applyFill="1" applyBorder="1" applyAlignment="1">
      <alignment horizontal="center"/>
    </xf>
    <xf numFmtId="0" fontId="25" fillId="0" borderId="0" xfId="0" applyFont="1" applyFill="1"/>
    <xf numFmtId="14" fontId="26" fillId="0" borderId="11" xfId="3" applyNumberFormat="1" applyFont="1" applyFill="1" applyBorder="1" applyAlignment="1">
      <alignment horizontal="left"/>
    </xf>
    <xf numFmtId="164" fontId="26" fillId="0" borderId="1" xfId="3" applyNumberFormat="1" applyFont="1" applyFill="1" applyBorder="1" applyAlignment="1">
      <alignment horizontal="left"/>
    </xf>
    <xf numFmtId="0" fontId="26" fillId="0" borderId="1" xfId="3" applyNumberFormat="1" applyFont="1" applyFill="1" applyBorder="1" applyAlignment="1">
      <alignment horizontal="left"/>
    </xf>
    <xf numFmtId="4" fontId="26" fillId="0" borderId="12" xfId="1" applyNumberFormat="1" applyFont="1" applyFill="1" applyBorder="1" applyAlignment="1">
      <alignment horizontal="center"/>
    </xf>
    <xf numFmtId="44" fontId="27" fillId="0" borderId="0" xfId="1" applyFont="1" applyFill="1"/>
    <xf numFmtId="4" fontId="26" fillId="0" borderId="1" xfId="1" applyNumberFormat="1" applyFont="1" applyFill="1" applyBorder="1" applyAlignment="1">
      <alignment horizontal="center"/>
    </xf>
    <xf numFmtId="14" fontId="27" fillId="0" borderId="1" xfId="0" applyNumberFormat="1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4" fontId="27" fillId="0" borderId="1" xfId="1" applyNumberFormat="1" applyFont="1" applyFill="1" applyBorder="1" applyAlignment="1">
      <alignment horizontal="center"/>
    </xf>
    <xf numFmtId="44" fontId="27" fillId="0" borderId="1" xfId="1" applyFont="1" applyFill="1" applyBorder="1"/>
    <xf numFmtId="4" fontId="27" fillId="0" borderId="1" xfId="0" applyNumberFormat="1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14" fontId="27" fillId="0" borderId="1" xfId="0" applyNumberFormat="1" applyFont="1" applyFill="1" applyBorder="1" applyAlignment="1">
      <alignment horizontal="left"/>
    </xf>
    <xf numFmtId="0" fontId="27" fillId="0" borderId="1" xfId="0" applyFont="1" applyFill="1" applyBorder="1" applyAlignment="1">
      <alignment horizontal="left"/>
    </xf>
    <xf numFmtId="0" fontId="27" fillId="0" borderId="1" xfId="0" applyFont="1" applyFill="1" applyBorder="1"/>
    <xf numFmtId="0" fontId="27" fillId="0" borderId="0" xfId="0" applyFont="1" applyFill="1" applyAlignment="1">
      <alignment horizontal="left"/>
    </xf>
    <xf numFmtId="0" fontId="27" fillId="0" borderId="0" xfId="0" applyFont="1" applyFill="1"/>
    <xf numFmtId="4" fontId="27" fillId="0" borderId="0" xfId="0" applyNumberFormat="1" applyFont="1" applyFill="1"/>
    <xf numFmtId="4" fontId="27" fillId="0" borderId="0" xfId="1" applyNumberFormat="1" applyFont="1" applyFill="1"/>
    <xf numFmtId="4" fontId="28" fillId="0" borderId="0" xfId="0" applyNumberFormat="1" applyFont="1" applyFill="1"/>
    <xf numFmtId="44" fontId="28" fillId="0" borderId="0" xfId="1" applyFont="1" applyFill="1"/>
    <xf numFmtId="0" fontId="25" fillId="0" borderId="0" xfId="0" applyFont="1" applyFill="1" applyAlignment="1">
      <alignment horizontal="left"/>
    </xf>
    <xf numFmtId="4" fontId="25" fillId="0" borderId="0" xfId="0" applyNumberFormat="1" applyFont="1" applyFill="1"/>
    <xf numFmtId="44" fontId="25" fillId="0" borderId="0" xfId="1" applyFont="1" applyFill="1"/>
    <xf numFmtId="4" fontId="29" fillId="0" borderId="0" xfId="0" applyNumberFormat="1" applyFont="1" applyFill="1"/>
  </cellXfs>
  <cellStyles count="216">
    <cellStyle name="20% - Ênfase1 2" xfId="4"/>
    <cellStyle name="20% - Ênfase1 2 2" xfId="5"/>
    <cellStyle name="20% - Ênfase1 2 3" xfId="6"/>
    <cellStyle name="20% - Ênfase1 3" xfId="7"/>
    <cellStyle name="20% - Ênfase1 4" xfId="8"/>
    <cellStyle name="20% - Ênfase2 2" xfId="9"/>
    <cellStyle name="20% - Ênfase2 2 2" xfId="10"/>
    <cellStyle name="20% - Ênfase2 2 3" xfId="11"/>
    <cellStyle name="20% - Ênfase2 3" xfId="12"/>
    <cellStyle name="20% - Ênfase2 4" xfId="13"/>
    <cellStyle name="20% - Ênfase3 2" xfId="14"/>
    <cellStyle name="20% - Ênfase3 2 2" xfId="15"/>
    <cellStyle name="20% - Ênfase3 2 3" xfId="16"/>
    <cellStyle name="20% - Ênfase3 3" xfId="17"/>
    <cellStyle name="20% - Ênfase3 4" xfId="18"/>
    <cellStyle name="20% - Ênfase4 2" xfId="19"/>
    <cellStyle name="20% - Ênfase4 2 2" xfId="20"/>
    <cellStyle name="20% - Ênfase4 2 3" xfId="21"/>
    <cellStyle name="20% - Ênfase4 3" xfId="22"/>
    <cellStyle name="20% - Ênfase4 4" xfId="23"/>
    <cellStyle name="20% - Ênfase5 2" xfId="24"/>
    <cellStyle name="20% - Ênfase5 2 2" xfId="25"/>
    <cellStyle name="20% - Ênfase5 2 3" xfId="26"/>
    <cellStyle name="20% - Ênfase5 3" xfId="27"/>
    <cellStyle name="20% - Ênfase5 4" xfId="28"/>
    <cellStyle name="20% - Ênfase6 2" xfId="29"/>
    <cellStyle name="20% - Ênfase6 2 2" xfId="30"/>
    <cellStyle name="20% - Ênfase6 2 3" xfId="31"/>
    <cellStyle name="20% - Ênfase6 3" xfId="32"/>
    <cellStyle name="20% - Ênfase6 4" xfId="33"/>
    <cellStyle name="40% - Ênfase1 2" xfId="34"/>
    <cellStyle name="40% - Ênfase1 2 2" xfId="35"/>
    <cellStyle name="40% - Ênfase1 2 3" xfId="36"/>
    <cellStyle name="40% - Ênfase1 3" xfId="37"/>
    <cellStyle name="40% - Ênfase1 4" xfId="38"/>
    <cellStyle name="40% - Ênfase2 2" xfId="39"/>
    <cellStyle name="40% - Ênfase2 2 2" xfId="40"/>
    <cellStyle name="40% - Ênfase2 2 3" xfId="41"/>
    <cellStyle name="40% - Ênfase2 3" xfId="42"/>
    <cellStyle name="40% - Ênfase2 4" xfId="43"/>
    <cellStyle name="40% - Ênfase3 2" xfId="44"/>
    <cellStyle name="40% - Ênfase3 2 2" xfId="45"/>
    <cellStyle name="40% - Ênfase3 2 3" xfId="46"/>
    <cellStyle name="40% - Ênfase3 3" xfId="47"/>
    <cellStyle name="40% - Ênfase3 4" xfId="48"/>
    <cellStyle name="40% - Ênfase4 2" xfId="49"/>
    <cellStyle name="40% - Ênfase4 2 2" xfId="50"/>
    <cellStyle name="40% - Ênfase4 2 3" xfId="51"/>
    <cellStyle name="40% - Ênfase4 3" xfId="52"/>
    <cellStyle name="40% - Ênfase4 4" xfId="53"/>
    <cellStyle name="40% - Ênfase5 2" xfId="54"/>
    <cellStyle name="40% - Ênfase5 2 2" xfId="55"/>
    <cellStyle name="40% - Ênfase5 2 3" xfId="56"/>
    <cellStyle name="40% - Ênfase5 3" xfId="57"/>
    <cellStyle name="40% - Ênfase5 4" xfId="58"/>
    <cellStyle name="40% - Ênfase6 2" xfId="59"/>
    <cellStyle name="40% - Ênfase6 2 2" xfId="60"/>
    <cellStyle name="40% - Ênfase6 2 3" xfId="61"/>
    <cellStyle name="40% - Ênfase6 3" xfId="62"/>
    <cellStyle name="40% - Ênfase6 4" xfId="63"/>
    <cellStyle name="60% - Ênfase1 2" xfId="64"/>
    <cellStyle name="60% - Ênfase1 2 2" xfId="65"/>
    <cellStyle name="60% - Ênfase1 2 3" xfId="66"/>
    <cellStyle name="60% - Ênfase1 3" xfId="67"/>
    <cellStyle name="60% - Ênfase1 4" xfId="68"/>
    <cellStyle name="60% - Ênfase2 2" xfId="69"/>
    <cellStyle name="60% - Ênfase2 2 2" xfId="70"/>
    <cellStyle name="60% - Ênfase2 2 3" xfId="71"/>
    <cellStyle name="60% - Ênfase2 3" xfId="72"/>
    <cellStyle name="60% - Ênfase2 4" xfId="73"/>
    <cellStyle name="60% - Ênfase3 2" xfId="74"/>
    <cellStyle name="60% - Ênfase3 2 2" xfId="75"/>
    <cellStyle name="60% - Ênfase3 2 3" xfId="76"/>
    <cellStyle name="60% - Ênfase3 3" xfId="77"/>
    <cellStyle name="60% - Ênfase3 4" xfId="78"/>
    <cellStyle name="60% - Ênfase4 2" xfId="79"/>
    <cellStyle name="60% - Ênfase4 2 2" xfId="80"/>
    <cellStyle name="60% - Ênfase4 2 3" xfId="81"/>
    <cellStyle name="60% - Ênfase4 3" xfId="82"/>
    <cellStyle name="60% - Ênfase4 4" xfId="83"/>
    <cellStyle name="60% - Ênfase5 2" xfId="84"/>
    <cellStyle name="60% - Ênfase5 2 2" xfId="85"/>
    <cellStyle name="60% - Ênfase5 2 3" xfId="86"/>
    <cellStyle name="60% - Ênfase5 3" xfId="87"/>
    <cellStyle name="60% - Ênfase5 4" xfId="88"/>
    <cellStyle name="60% - Ênfase6 2" xfId="89"/>
    <cellStyle name="60% - Ênfase6 2 2" xfId="90"/>
    <cellStyle name="60% - Ênfase6 2 3" xfId="91"/>
    <cellStyle name="60% - Ênfase6 3" xfId="92"/>
    <cellStyle name="60% - Ênfase6 4" xfId="93"/>
    <cellStyle name="Bom 2" xfId="94"/>
    <cellStyle name="Bom 2 2" xfId="95"/>
    <cellStyle name="Bom 2 3" xfId="96"/>
    <cellStyle name="Bom 3" xfId="97"/>
    <cellStyle name="Bom 4" xfId="98"/>
    <cellStyle name="Cálculo 2" xfId="99"/>
    <cellStyle name="Cálculo 2 2" xfId="100"/>
    <cellStyle name="Cálculo 2 3" xfId="101"/>
    <cellStyle name="Cálculo 3" xfId="102"/>
    <cellStyle name="Cálculo 4" xfId="103"/>
    <cellStyle name="Célula de Verificação 2" xfId="104"/>
    <cellStyle name="Célula de Verificação 2 2" xfId="105"/>
    <cellStyle name="Célula de Verificação 2 3" xfId="106"/>
    <cellStyle name="Célula de Verificação 3" xfId="107"/>
    <cellStyle name="Célula de Verificação 4" xfId="108"/>
    <cellStyle name="Célula Vinculada 2" xfId="109"/>
    <cellStyle name="Célula Vinculada 2 2" xfId="110"/>
    <cellStyle name="Célula Vinculada 2 3" xfId="111"/>
    <cellStyle name="Célula Vinculada 3" xfId="112"/>
    <cellStyle name="Célula Vinculada 4" xfId="113"/>
    <cellStyle name="Ênfase1 2" xfId="114"/>
    <cellStyle name="Ênfase1 2 2" xfId="115"/>
    <cellStyle name="Ênfase1 2 3" xfId="116"/>
    <cellStyle name="Ênfase1 3" xfId="117"/>
    <cellStyle name="Ênfase1 4" xfId="118"/>
    <cellStyle name="Ênfase2 2" xfId="119"/>
    <cellStyle name="Ênfase2 2 2" xfId="120"/>
    <cellStyle name="Ênfase2 2 3" xfId="121"/>
    <cellStyle name="Ênfase2 3" xfId="122"/>
    <cellStyle name="Ênfase2 4" xfId="123"/>
    <cellStyle name="Ênfase3 2" xfId="124"/>
    <cellStyle name="Ênfase3 2 2" xfId="125"/>
    <cellStyle name="Ênfase3 2 3" xfId="126"/>
    <cellStyle name="Ênfase3 3" xfId="127"/>
    <cellStyle name="Ênfase3 4" xfId="128"/>
    <cellStyle name="Ênfase4 2" xfId="129"/>
    <cellStyle name="Ênfase4 2 2" xfId="130"/>
    <cellStyle name="Ênfase4 2 3" xfId="131"/>
    <cellStyle name="Ênfase4 3" xfId="132"/>
    <cellStyle name="Ênfase4 4" xfId="133"/>
    <cellStyle name="Ênfase5 2" xfId="134"/>
    <cellStyle name="Ênfase5 2 2" xfId="135"/>
    <cellStyle name="Ênfase5 2 3" xfId="136"/>
    <cellStyle name="Ênfase5 3" xfId="137"/>
    <cellStyle name="Ênfase5 4" xfId="138"/>
    <cellStyle name="Ênfase6 2" xfId="139"/>
    <cellStyle name="Ênfase6 2 2" xfId="140"/>
    <cellStyle name="Ênfase6 2 3" xfId="141"/>
    <cellStyle name="Ênfase6 3" xfId="142"/>
    <cellStyle name="Ênfase6 4" xfId="143"/>
    <cellStyle name="Entrada 2" xfId="144"/>
    <cellStyle name="Entrada 2 2" xfId="145"/>
    <cellStyle name="Entrada 2 3" xfId="146"/>
    <cellStyle name="Entrada 3" xfId="147"/>
    <cellStyle name="Entrada 4" xfId="148"/>
    <cellStyle name="Incorreto 2" xfId="149"/>
    <cellStyle name="Incorreto 2 2" xfId="150"/>
    <cellStyle name="Incorreto 2 3" xfId="151"/>
    <cellStyle name="Incorreto 3" xfId="152"/>
    <cellStyle name="Incorreto 4" xfId="153"/>
    <cellStyle name="Moeda" xfId="1" builtinId="4"/>
    <cellStyle name="Moeda 2 2" xfId="154"/>
    <cellStyle name="Moeda 2 3" xfId="155"/>
    <cellStyle name="Moeda 2 4" xfId="156"/>
    <cellStyle name="Moeda 3" xfId="157"/>
    <cellStyle name="Moeda 4" xfId="158"/>
    <cellStyle name="Moeda 5" xfId="159"/>
    <cellStyle name="Neutra 2" xfId="160"/>
    <cellStyle name="Neutra 2 2" xfId="161"/>
    <cellStyle name="Neutra 2 3" xfId="162"/>
    <cellStyle name="Neutra 3" xfId="163"/>
    <cellStyle name="Neutra 4" xfId="164"/>
    <cellStyle name="Normal" xfId="0" builtinId="0"/>
    <cellStyle name="Normal 2 2" xfId="165"/>
    <cellStyle name="Normal 2 3" xfId="166"/>
    <cellStyle name="Normal 2 4" xfId="3"/>
    <cellStyle name="Normal 3" xfId="167"/>
    <cellStyle name="Normal 4" xfId="168"/>
    <cellStyle name="Normal 5" xfId="169"/>
    <cellStyle name="Normal 6" xfId="2"/>
    <cellStyle name="Nota 2" xfId="170"/>
    <cellStyle name="Nota 2 2" xfId="171"/>
    <cellStyle name="Nota 2 3" xfId="172"/>
    <cellStyle name="Nota 3" xfId="173"/>
    <cellStyle name="Nota 4" xfId="174"/>
    <cellStyle name="Saída 2" xfId="175"/>
    <cellStyle name="Saída 2 2" xfId="176"/>
    <cellStyle name="Saída 2 3" xfId="177"/>
    <cellStyle name="Saída 3" xfId="178"/>
    <cellStyle name="Saída 4" xfId="179"/>
    <cellStyle name="Texto de Aviso 2" xfId="180"/>
    <cellStyle name="Texto de Aviso 2 2" xfId="181"/>
    <cellStyle name="Texto de Aviso 2 3" xfId="182"/>
    <cellStyle name="Texto de Aviso 3" xfId="183"/>
    <cellStyle name="Texto de Aviso 4" xfId="184"/>
    <cellStyle name="Texto Explicativo 2" xfId="185"/>
    <cellStyle name="Texto Explicativo 2 2" xfId="186"/>
    <cellStyle name="Texto Explicativo 2 3" xfId="187"/>
    <cellStyle name="Texto Explicativo 3" xfId="188"/>
    <cellStyle name="Texto Explicativo 4" xfId="189"/>
    <cellStyle name="Título 1 1" xfId="190"/>
    <cellStyle name="Título 1 2" xfId="191"/>
    <cellStyle name="Título 1 2 2" xfId="192"/>
    <cellStyle name="Título 1 2 3" xfId="193"/>
    <cellStyle name="Título 1 3" xfId="194"/>
    <cellStyle name="Título 1 4" xfId="195"/>
    <cellStyle name="Título 2 2" xfId="196"/>
    <cellStyle name="Título 2 2 2" xfId="197"/>
    <cellStyle name="Título 2 2 3" xfId="198"/>
    <cellStyle name="Título 2 3" xfId="199"/>
    <cellStyle name="Título 2 4" xfId="200"/>
    <cellStyle name="Título 3 2" xfId="201"/>
    <cellStyle name="Título 3 2 2" xfId="202"/>
    <cellStyle name="Título 3 2 3" xfId="203"/>
    <cellStyle name="Título 3 3" xfId="204"/>
    <cellStyle name="Título 3 4" xfId="205"/>
    <cellStyle name="Título 4 2" xfId="206"/>
    <cellStyle name="Título 4 2 2" xfId="207"/>
    <cellStyle name="Título 4 2 3" xfId="208"/>
    <cellStyle name="Título 4 3" xfId="209"/>
    <cellStyle name="Título 4 4" xfId="210"/>
    <cellStyle name="Total 2" xfId="211"/>
    <cellStyle name="Total 2 2" xfId="212"/>
    <cellStyle name="Total 2 3" xfId="213"/>
    <cellStyle name="Total 3" xfId="214"/>
    <cellStyle name="Total 4" xfId="2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ixa%202016%20(abril%20e%20mai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ixa JAN-2016"/>
      <sheetName val="Banco JAN-2016"/>
      <sheetName val="Caixa FEV-2016"/>
      <sheetName val="Banco FEV-2016"/>
      <sheetName val="Caixa MAR-2016"/>
      <sheetName val="Banco MAR-2016"/>
      <sheetName val="Caixa ABR-2016"/>
      <sheetName val="Banco ABR-2016"/>
      <sheetName val="Caixa MAI-2016"/>
      <sheetName val="Banco MAI-2016"/>
    </sheetNames>
    <sheetDataSet>
      <sheetData sheetId="0"/>
      <sheetData sheetId="1"/>
      <sheetData sheetId="2"/>
      <sheetData sheetId="3"/>
      <sheetData sheetId="4">
        <row r="61">
          <cell r="G61">
            <v>6734.970000000003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zoomScaleNormal="100" workbookViewId="0">
      <selection activeCell="A19" sqref="A19"/>
    </sheetView>
  </sheetViews>
  <sheetFormatPr defaultRowHeight="11.25" x14ac:dyDescent="0.2"/>
  <cols>
    <col min="1" max="1" width="13.28515625" style="25" customWidth="1"/>
    <col min="2" max="2" width="28.42578125" style="25" bestFit="1" customWidth="1"/>
    <col min="3" max="3" width="52.140625" style="25" bestFit="1" customWidth="1"/>
    <col min="4" max="4" width="9.28515625" style="25" bestFit="1" customWidth="1"/>
    <col min="5" max="5" width="9.85546875" style="26" bestFit="1" customWidth="1"/>
    <col min="6" max="6" width="10.7109375" style="26" bestFit="1" customWidth="1"/>
    <col min="7" max="7" width="9.85546875" style="26" bestFit="1" customWidth="1"/>
    <col min="8" max="16384" width="9.140625" style="5"/>
  </cols>
  <sheetData>
    <row r="1" spans="1:7" x14ac:dyDescent="0.2">
      <c r="A1" s="1" t="s">
        <v>0</v>
      </c>
      <c r="B1" s="2" t="s">
        <v>1</v>
      </c>
      <c r="C1" s="2" t="s">
        <v>2</v>
      </c>
      <c r="D1" s="1" t="s">
        <v>3</v>
      </c>
      <c r="E1" s="3" t="s">
        <v>4</v>
      </c>
      <c r="F1" s="3"/>
      <c r="G1" s="4"/>
    </row>
    <row r="2" spans="1:7" x14ac:dyDescent="0.2">
      <c r="A2" s="6"/>
      <c r="B2" s="7"/>
      <c r="C2" s="7"/>
      <c r="D2" s="8" t="s">
        <v>5</v>
      </c>
      <c r="E2" s="9" t="s">
        <v>6</v>
      </c>
      <c r="F2" s="10">
        <f>'[1]Caixa MAR-2016'!G61</f>
        <v>6734.970000000003</v>
      </c>
      <c r="G2" s="9"/>
    </row>
    <row r="3" spans="1:7" x14ac:dyDescent="0.2">
      <c r="A3" s="6"/>
      <c r="B3" s="7"/>
      <c r="C3" s="7"/>
      <c r="D3" s="8" t="s">
        <v>5</v>
      </c>
      <c r="E3" s="9" t="s">
        <v>7</v>
      </c>
      <c r="F3" s="9" t="s">
        <v>8</v>
      </c>
      <c r="G3" s="9" t="s">
        <v>9</v>
      </c>
    </row>
    <row r="4" spans="1:7" x14ac:dyDescent="0.2">
      <c r="A4" s="6">
        <v>42461</v>
      </c>
      <c r="B4" s="11" t="s">
        <v>10</v>
      </c>
      <c r="C4" s="11" t="s">
        <v>11</v>
      </c>
      <c r="D4" s="8"/>
      <c r="E4" s="9">
        <v>960</v>
      </c>
      <c r="F4" s="9"/>
      <c r="G4" s="9">
        <f>F2+E4-F4</f>
        <v>7694.970000000003</v>
      </c>
    </row>
    <row r="5" spans="1:7" x14ac:dyDescent="0.2">
      <c r="A5" s="12">
        <v>42461</v>
      </c>
      <c r="B5" s="13" t="s">
        <v>12</v>
      </c>
      <c r="C5" s="13" t="s">
        <v>13</v>
      </c>
      <c r="D5" s="14"/>
      <c r="E5" s="15"/>
      <c r="F5" s="16">
        <v>960</v>
      </c>
      <c r="G5" s="17">
        <f>G4+E5-F5</f>
        <v>6734.970000000003</v>
      </c>
    </row>
    <row r="6" spans="1:7" x14ac:dyDescent="0.2">
      <c r="A6" s="12">
        <v>42461</v>
      </c>
      <c r="B6" s="13" t="s">
        <v>10</v>
      </c>
      <c r="C6" s="13" t="s">
        <v>14</v>
      </c>
      <c r="D6" s="14"/>
      <c r="E6" s="15">
        <v>500</v>
      </c>
      <c r="F6" s="16"/>
      <c r="G6" s="17">
        <f t="shared" ref="G6:G45" si="0">G5+E6-F6</f>
        <v>7234.970000000003</v>
      </c>
    </row>
    <row r="7" spans="1:7" x14ac:dyDescent="0.2">
      <c r="A7" s="12">
        <v>42461</v>
      </c>
      <c r="B7" s="13" t="s">
        <v>12</v>
      </c>
      <c r="C7" s="13" t="s">
        <v>14</v>
      </c>
      <c r="D7" s="14"/>
      <c r="E7" s="15"/>
      <c r="F7" s="15">
        <v>500</v>
      </c>
      <c r="G7" s="17">
        <f t="shared" si="0"/>
        <v>6734.970000000003</v>
      </c>
    </row>
    <row r="8" spans="1:7" x14ac:dyDescent="0.2">
      <c r="A8" s="12">
        <v>42464</v>
      </c>
      <c r="B8" s="13" t="s">
        <v>15</v>
      </c>
      <c r="C8" s="13" t="s">
        <v>16</v>
      </c>
      <c r="D8" s="14"/>
      <c r="E8" s="15"/>
      <c r="F8" s="16">
        <v>750.85</v>
      </c>
      <c r="G8" s="17">
        <f t="shared" si="0"/>
        <v>5984.1200000000026</v>
      </c>
    </row>
    <row r="9" spans="1:7" x14ac:dyDescent="0.2">
      <c r="A9" s="12">
        <v>42464</v>
      </c>
      <c r="B9" s="13" t="s">
        <v>15</v>
      </c>
      <c r="C9" s="13" t="s">
        <v>17</v>
      </c>
      <c r="D9" s="14"/>
      <c r="E9" s="15"/>
      <c r="F9" s="16">
        <v>647.88</v>
      </c>
      <c r="G9" s="17">
        <f t="shared" si="0"/>
        <v>5336.2400000000025</v>
      </c>
    </row>
    <row r="10" spans="1:7" x14ac:dyDescent="0.2">
      <c r="A10" s="12">
        <v>42464</v>
      </c>
      <c r="B10" s="13" t="s">
        <v>15</v>
      </c>
      <c r="C10" s="13" t="s">
        <v>18</v>
      </c>
      <c r="D10" s="14"/>
      <c r="E10" s="15"/>
      <c r="F10" s="16">
        <v>805.72</v>
      </c>
      <c r="G10" s="17">
        <f t="shared" si="0"/>
        <v>4530.5200000000023</v>
      </c>
    </row>
    <row r="11" spans="1:7" x14ac:dyDescent="0.2">
      <c r="A11" s="12">
        <v>42465</v>
      </c>
      <c r="B11" s="13" t="s">
        <v>19</v>
      </c>
      <c r="C11" s="13" t="s">
        <v>20</v>
      </c>
      <c r="D11" s="14"/>
      <c r="E11" s="15"/>
      <c r="F11" s="16">
        <v>14.18</v>
      </c>
      <c r="G11" s="17">
        <f t="shared" si="0"/>
        <v>4516.340000000002</v>
      </c>
    </row>
    <row r="12" spans="1:7" x14ac:dyDescent="0.2">
      <c r="A12" s="12">
        <v>42466</v>
      </c>
      <c r="B12" s="13" t="s">
        <v>21</v>
      </c>
      <c r="C12" s="13" t="s">
        <v>22</v>
      </c>
      <c r="D12" s="14"/>
      <c r="E12" s="15"/>
      <c r="F12" s="16">
        <v>10.02</v>
      </c>
      <c r="G12" s="17">
        <f t="shared" si="0"/>
        <v>4506.3200000000015</v>
      </c>
    </row>
    <row r="13" spans="1:7" x14ac:dyDescent="0.2">
      <c r="A13" s="12">
        <v>42466</v>
      </c>
      <c r="B13" s="13" t="s">
        <v>23</v>
      </c>
      <c r="C13" s="13" t="s">
        <v>24</v>
      </c>
      <c r="D13" s="14"/>
      <c r="E13" s="14"/>
      <c r="F13" s="16">
        <v>54</v>
      </c>
      <c r="G13" s="17">
        <f t="shared" si="0"/>
        <v>4452.3200000000015</v>
      </c>
    </row>
    <row r="14" spans="1:7" x14ac:dyDescent="0.2">
      <c r="A14" s="12">
        <v>42467</v>
      </c>
      <c r="B14" s="13" t="s">
        <v>25</v>
      </c>
      <c r="C14" s="13" t="s">
        <v>26</v>
      </c>
      <c r="D14" s="14"/>
      <c r="E14" s="14"/>
      <c r="F14" s="16">
        <v>100</v>
      </c>
      <c r="G14" s="17">
        <f t="shared" si="0"/>
        <v>4352.3200000000015</v>
      </c>
    </row>
    <row r="15" spans="1:7" x14ac:dyDescent="0.2">
      <c r="A15" s="12">
        <v>42467</v>
      </c>
      <c r="B15" s="13" t="s">
        <v>27</v>
      </c>
      <c r="C15" s="13" t="s">
        <v>28</v>
      </c>
      <c r="D15" s="14"/>
      <c r="E15" s="14"/>
      <c r="F15" s="16">
        <v>400</v>
      </c>
      <c r="G15" s="17">
        <f t="shared" si="0"/>
        <v>3952.3200000000015</v>
      </c>
    </row>
    <row r="16" spans="1:7" x14ac:dyDescent="0.2">
      <c r="A16" s="12">
        <v>42468</v>
      </c>
      <c r="B16" s="11" t="s">
        <v>29</v>
      </c>
      <c r="C16" s="11" t="s">
        <v>30</v>
      </c>
      <c r="D16" s="14"/>
      <c r="E16" s="14"/>
      <c r="F16" s="16">
        <v>576</v>
      </c>
      <c r="G16" s="17">
        <f t="shared" si="0"/>
        <v>3376.3200000000015</v>
      </c>
    </row>
    <row r="17" spans="1:7" x14ac:dyDescent="0.2">
      <c r="A17" s="12">
        <v>42471</v>
      </c>
      <c r="B17" s="11" t="s">
        <v>31</v>
      </c>
      <c r="C17" s="11" t="s">
        <v>32</v>
      </c>
      <c r="D17" s="14"/>
      <c r="E17" s="14"/>
      <c r="F17" s="16">
        <v>209.92</v>
      </c>
      <c r="G17" s="17">
        <f t="shared" si="0"/>
        <v>3166.4000000000015</v>
      </c>
    </row>
    <row r="18" spans="1:7" x14ac:dyDescent="0.2">
      <c r="A18" s="12">
        <v>42472</v>
      </c>
      <c r="B18" s="11" t="s">
        <v>33</v>
      </c>
      <c r="C18" s="11" t="s">
        <v>34</v>
      </c>
      <c r="D18" s="14"/>
      <c r="E18" s="14"/>
      <c r="F18" s="16">
        <v>262.55</v>
      </c>
      <c r="G18" s="17">
        <f t="shared" si="0"/>
        <v>2903.8500000000013</v>
      </c>
    </row>
    <row r="19" spans="1:7" x14ac:dyDescent="0.2">
      <c r="A19" s="12">
        <v>42472</v>
      </c>
      <c r="B19" s="13" t="s">
        <v>35</v>
      </c>
      <c r="C19" s="13" t="s">
        <v>36</v>
      </c>
      <c r="D19" s="14"/>
      <c r="E19" s="14"/>
      <c r="F19" s="16">
        <v>189.53</v>
      </c>
      <c r="G19" s="17">
        <f t="shared" si="0"/>
        <v>2714.3200000000011</v>
      </c>
    </row>
    <row r="20" spans="1:7" x14ac:dyDescent="0.2">
      <c r="A20" s="12">
        <v>42474</v>
      </c>
      <c r="B20" s="13" t="s">
        <v>37</v>
      </c>
      <c r="C20" s="13" t="s">
        <v>38</v>
      </c>
      <c r="D20" s="14"/>
      <c r="E20" s="14"/>
      <c r="F20" s="16">
        <v>1146.52</v>
      </c>
      <c r="G20" s="17">
        <f t="shared" si="0"/>
        <v>1567.8000000000011</v>
      </c>
    </row>
    <row r="21" spans="1:7" x14ac:dyDescent="0.2">
      <c r="A21" s="12">
        <v>42474</v>
      </c>
      <c r="B21" s="13" t="s">
        <v>39</v>
      </c>
      <c r="C21" s="13" t="s">
        <v>40</v>
      </c>
      <c r="D21" s="14"/>
      <c r="E21" s="14"/>
      <c r="F21" s="16">
        <v>24.87</v>
      </c>
      <c r="G21" s="17">
        <f t="shared" si="0"/>
        <v>1542.9300000000012</v>
      </c>
    </row>
    <row r="22" spans="1:7" x14ac:dyDescent="0.2">
      <c r="A22" s="12">
        <v>42474</v>
      </c>
      <c r="B22" s="13" t="s">
        <v>19</v>
      </c>
      <c r="C22" s="13" t="s">
        <v>41</v>
      </c>
      <c r="D22" s="14"/>
      <c r="E22" s="14"/>
      <c r="F22" s="16">
        <v>11.97</v>
      </c>
      <c r="G22" s="17">
        <f t="shared" si="0"/>
        <v>1530.9600000000012</v>
      </c>
    </row>
    <row r="23" spans="1:7" x14ac:dyDescent="0.2">
      <c r="A23" s="12">
        <v>42474</v>
      </c>
      <c r="B23" s="13" t="s">
        <v>42</v>
      </c>
      <c r="C23" s="13" t="s">
        <v>43</v>
      </c>
      <c r="D23" s="14"/>
      <c r="E23" s="14"/>
      <c r="F23" s="16">
        <v>83.39</v>
      </c>
      <c r="G23" s="17">
        <f t="shared" si="0"/>
        <v>1447.5700000000011</v>
      </c>
    </row>
    <row r="24" spans="1:7" x14ac:dyDescent="0.2">
      <c r="A24" s="12">
        <v>42474</v>
      </c>
      <c r="B24" s="13" t="s">
        <v>44</v>
      </c>
      <c r="C24" s="13" t="s">
        <v>45</v>
      </c>
      <c r="D24" s="14"/>
      <c r="E24" s="14"/>
      <c r="F24" s="16">
        <v>342.4</v>
      </c>
      <c r="G24" s="17">
        <f t="shared" si="0"/>
        <v>1105.170000000001</v>
      </c>
    </row>
    <row r="25" spans="1:7" x14ac:dyDescent="0.2">
      <c r="A25" s="12">
        <v>42476</v>
      </c>
      <c r="B25" s="11" t="s">
        <v>46</v>
      </c>
      <c r="C25" s="11" t="s">
        <v>47</v>
      </c>
      <c r="D25" s="14"/>
      <c r="E25" s="14"/>
      <c r="F25" s="16">
        <f>52.5-52.5</f>
        <v>0</v>
      </c>
      <c r="G25" s="17">
        <f t="shared" si="0"/>
        <v>1105.170000000001</v>
      </c>
    </row>
    <row r="26" spans="1:7" x14ac:dyDescent="0.2">
      <c r="A26" s="12">
        <v>42478</v>
      </c>
      <c r="B26" s="11"/>
      <c r="C26" s="11" t="s">
        <v>48</v>
      </c>
      <c r="D26" s="14"/>
      <c r="E26" s="14"/>
      <c r="F26" s="16">
        <v>0.03</v>
      </c>
      <c r="G26" s="17">
        <f t="shared" si="0"/>
        <v>1105.140000000001</v>
      </c>
    </row>
    <row r="27" spans="1:7" x14ac:dyDescent="0.2">
      <c r="A27" s="12">
        <v>42478</v>
      </c>
      <c r="B27" s="11" t="s">
        <v>49</v>
      </c>
      <c r="C27" s="11" t="s">
        <v>50</v>
      </c>
      <c r="D27" s="14"/>
      <c r="E27" s="14"/>
      <c r="F27" s="16">
        <v>151</v>
      </c>
      <c r="G27" s="17">
        <f t="shared" si="0"/>
        <v>954.14000000000101</v>
      </c>
    </row>
    <row r="28" spans="1:7" x14ac:dyDescent="0.2">
      <c r="A28" s="12">
        <v>42479</v>
      </c>
      <c r="B28" s="13" t="s">
        <v>51</v>
      </c>
      <c r="C28" s="13" t="s">
        <v>52</v>
      </c>
      <c r="D28" s="14"/>
      <c r="E28" s="14"/>
      <c r="F28" s="16">
        <v>75.400000000000006</v>
      </c>
      <c r="G28" s="17">
        <f t="shared" si="0"/>
        <v>878.74000000000103</v>
      </c>
    </row>
    <row r="29" spans="1:7" x14ac:dyDescent="0.2">
      <c r="A29" s="12">
        <v>42480</v>
      </c>
      <c r="B29" s="13" t="s">
        <v>53</v>
      </c>
      <c r="C29" s="13" t="s">
        <v>54</v>
      </c>
      <c r="D29" s="14" t="s">
        <v>55</v>
      </c>
      <c r="E29" s="18">
        <v>1930</v>
      </c>
      <c r="F29" s="16"/>
      <c r="G29" s="17">
        <f t="shared" si="0"/>
        <v>2808.7400000000011</v>
      </c>
    </row>
    <row r="30" spans="1:7" x14ac:dyDescent="0.2">
      <c r="A30" s="12">
        <v>42480</v>
      </c>
      <c r="B30" s="13" t="s">
        <v>56</v>
      </c>
      <c r="C30" s="13" t="s">
        <v>57</v>
      </c>
      <c r="D30" s="14"/>
      <c r="E30" s="14"/>
      <c r="F30" s="16">
        <v>544.54999999999995</v>
      </c>
      <c r="G30" s="17">
        <f t="shared" si="0"/>
        <v>2264.1900000000014</v>
      </c>
    </row>
    <row r="31" spans="1:7" x14ac:dyDescent="0.2">
      <c r="A31" s="12">
        <v>42480</v>
      </c>
      <c r="B31" s="13" t="s">
        <v>58</v>
      </c>
      <c r="C31" s="13" t="s">
        <v>59</v>
      </c>
      <c r="D31" s="14"/>
      <c r="E31" s="14"/>
      <c r="F31" s="16">
        <v>443.8</v>
      </c>
      <c r="G31" s="17">
        <f t="shared" si="0"/>
        <v>1820.3900000000015</v>
      </c>
    </row>
    <row r="32" spans="1:7" x14ac:dyDescent="0.2">
      <c r="A32" s="12">
        <v>42482</v>
      </c>
      <c r="B32" s="13" t="s">
        <v>60</v>
      </c>
      <c r="C32" s="13" t="s">
        <v>61</v>
      </c>
      <c r="D32" s="14" t="s">
        <v>62</v>
      </c>
      <c r="E32" s="19">
        <v>2200</v>
      </c>
      <c r="F32" s="16"/>
      <c r="G32" s="17">
        <f t="shared" si="0"/>
        <v>4020.3900000000012</v>
      </c>
    </row>
    <row r="33" spans="1:7" x14ac:dyDescent="0.2">
      <c r="A33" s="12">
        <v>42482</v>
      </c>
      <c r="B33" s="13" t="s">
        <v>63</v>
      </c>
      <c r="C33" s="13" t="s">
        <v>61</v>
      </c>
      <c r="D33" s="14" t="s">
        <v>62</v>
      </c>
      <c r="E33" s="16"/>
      <c r="F33" s="16">
        <v>2200</v>
      </c>
      <c r="G33" s="17">
        <f t="shared" si="0"/>
        <v>1820.3900000000012</v>
      </c>
    </row>
    <row r="34" spans="1:7" x14ac:dyDescent="0.2">
      <c r="A34" s="12">
        <v>42482</v>
      </c>
      <c r="B34" s="13" t="s">
        <v>53</v>
      </c>
      <c r="C34" s="13" t="s">
        <v>54</v>
      </c>
      <c r="D34" s="14" t="s">
        <v>55</v>
      </c>
      <c r="E34" s="18">
        <v>887.7</v>
      </c>
      <c r="F34" s="16"/>
      <c r="G34" s="17">
        <f t="shared" si="0"/>
        <v>2708.0900000000011</v>
      </c>
    </row>
    <row r="35" spans="1:7" x14ac:dyDescent="0.2">
      <c r="A35" s="12">
        <v>42482</v>
      </c>
      <c r="B35" s="13" t="s">
        <v>64</v>
      </c>
      <c r="C35" s="13" t="s">
        <v>65</v>
      </c>
      <c r="D35" s="14"/>
      <c r="E35" s="14"/>
      <c r="F35" s="16">
        <v>500</v>
      </c>
      <c r="G35" s="17">
        <f t="shared" si="0"/>
        <v>2208.0900000000011</v>
      </c>
    </row>
    <row r="36" spans="1:7" x14ac:dyDescent="0.2">
      <c r="A36" s="12">
        <v>42482</v>
      </c>
      <c r="B36" s="13" t="s">
        <v>66</v>
      </c>
      <c r="C36" s="13" t="s">
        <v>67</v>
      </c>
      <c r="D36" s="14"/>
      <c r="E36" s="14"/>
      <c r="F36" s="16">
        <v>1040</v>
      </c>
      <c r="G36" s="17">
        <f t="shared" si="0"/>
        <v>1168.0900000000011</v>
      </c>
    </row>
    <row r="37" spans="1:7" x14ac:dyDescent="0.2">
      <c r="A37" s="12">
        <v>42485</v>
      </c>
      <c r="B37" s="13" t="s">
        <v>68</v>
      </c>
      <c r="C37" s="13" t="s">
        <v>69</v>
      </c>
      <c r="D37" s="14"/>
      <c r="E37" s="14"/>
      <c r="F37" s="16">
        <v>264</v>
      </c>
      <c r="G37" s="17">
        <f t="shared" si="0"/>
        <v>904.09000000000106</v>
      </c>
    </row>
    <row r="38" spans="1:7" x14ac:dyDescent="0.2">
      <c r="A38" s="12">
        <v>42486</v>
      </c>
      <c r="B38" s="13" t="s">
        <v>27</v>
      </c>
      <c r="C38" s="13" t="s">
        <v>70</v>
      </c>
      <c r="D38" s="14"/>
      <c r="E38" s="14"/>
      <c r="F38" s="16">
        <v>683.7</v>
      </c>
      <c r="G38" s="17">
        <f t="shared" si="0"/>
        <v>220.39000000000101</v>
      </c>
    </row>
    <row r="39" spans="1:7" x14ac:dyDescent="0.2">
      <c r="A39" s="12">
        <v>42487</v>
      </c>
      <c r="B39" s="13" t="s">
        <v>71</v>
      </c>
      <c r="C39" s="13" t="s">
        <v>72</v>
      </c>
      <c r="D39" s="14"/>
      <c r="E39" s="14"/>
      <c r="F39" s="16">
        <f>55.9-55.9</f>
        <v>0</v>
      </c>
      <c r="G39" s="17">
        <f t="shared" si="0"/>
        <v>220.39000000000101</v>
      </c>
    </row>
    <row r="40" spans="1:7" x14ac:dyDescent="0.2">
      <c r="A40" s="12">
        <v>42488</v>
      </c>
      <c r="B40" s="13" t="s">
        <v>73</v>
      </c>
      <c r="C40" s="13" t="s">
        <v>74</v>
      </c>
      <c r="D40" s="14"/>
      <c r="E40" s="14"/>
      <c r="F40" s="16">
        <v>20.8</v>
      </c>
      <c r="G40" s="17">
        <f t="shared" si="0"/>
        <v>199.590000000001</v>
      </c>
    </row>
    <row r="41" spans="1:7" x14ac:dyDescent="0.2">
      <c r="A41" s="12">
        <v>42488</v>
      </c>
      <c r="B41" s="13" t="s">
        <v>23</v>
      </c>
      <c r="C41" s="13" t="s">
        <v>75</v>
      </c>
      <c r="D41" s="14"/>
      <c r="E41" s="14"/>
      <c r="F41" s="16">
        <v>6.5</v>
      </c>
      <c r="G41" s="17">
        <f t="shared" si="0"/>
        <v>193.090000000001</v>
      </c>
    </row>
    <row r="42" spans="1:7" x14ac:dyDescent="0.2">
      <c r="A42" s="12">
        <v>42488</v>
      </c>
      <c r="B42" s="13" t="s">
        <v>23</v>
      </c>
      <c r="C42" s="13" t="s">
        <v>24</v>
      </c>
      <c r="D42" s="14"/>
      <c r="E42" s="14"/>
      <c r="F42" s="16">
        <v>4.5</v>
      </c>
      <c r="G42" s="17">
        <f t="shared" si="0"/>
        <v>188.590000000001</v>
      </c>
    </row>
    <row r="43" spans="1:7" x14ac:dyDescent="0.2">
      <c r="A43" s="12">
        <v>42489</v>
      </c>
      <c r="B43" s="13" t="s">
        <v>10</v>
      </c>
      <c r="C43" s="13" t="s">
        <v>14</v>
      </c>
      <c r="D43" s="14"/>
      <c r="E43" s="14">
        <v>600</v>
      </c>
      <c r="F43" s="16"/>
      <c r="G43" s="17">
        <f t="shared" si="0"/>
        <v>788.59000000000106</v>
      </c>
    </row>
    <row r="44" spans="1:7" x14ac:dyDescent="0.2">
      <c r="A44" s="12">
        <v>42489</v>
      </c>
      <c r="B44" s="13" t="s">
        <v>12</v>
      </c>
      <c r="C44" s="13" t="s">
        <v>14</v>
      </c>
      <c r="D44" s="14"/>
      <c r="E44" s="14"/>
      <c r="F44" s="16">
        <v>600</v>
      </c>
      <c r="G44" s="17">
        <f t="shared" si="0"/>
        <v>188.59000000000106</v>
      </c>
    </row>
    <row r="45" spans="1:7" x14ac:dyDescent="0.2">
      <c r="A45" s="12">
        <v>42489</v>
      </c>
      <c r="B45" s="13" t="s">
        <v>27</v>
      </c>
      <c r="C45" s="13" t="s">
        <v>70</v>
      </c>
      <c r="D45" s="14"/>
      <c r="E45" s="16"/>
      <c r="F45" s="16"/>
      <c r="G45" s="17">
        <f t="shared" si="0"/>
        <v>188.59000000000106</v>
      </c>
    </row>
    <row r="46" spans="1:7" x14ac:dyDescent="0.2">
      <c r="A46" s="20"/>
      <c r="B46" s="21"/>
      <c r="C46" s="21"/>
      <c r="D46" s="21"/>
      <c r="E46" s="17"/>
      <c r="F46" s="17"/>
      <c r="G46" s="22">
        <f>G45+E46-F46</f>
        <v>188.59000000000106</v>
      </c>
    </row>
    <row r="47" spans="1:7" x14ac:dyDescent="0.2">
      <c r="A47" s="21"/>
      <c r="B47" s="21"/>
      <c r="C47" s="21"/>
      <c r="D47" s="21"/>
      <c r="E47" s="17">
        <f>SUM(E4:E46)</f>
        <v>7077.7</v>
      </c>
      <c r="F47" s="17">
        <f>SUM(F4:F46)</f>
        <v>13624.08</v>
      </c>
      <c r="G47" s="17">
        <f>E47-F47</f>
        <v>-6546.38</v>
      </c>
    </row>
    <row r="48" spans="1:7" x14ac:dyDescent="0.2">
      <c r="A48" s="21"/>
      <c r="B48" s="21"/>
      <c r="C48" s="21"/>
      <c r="D48" s="21"/>
      <c r="E48" s="23"/>
      <c r="F48" s="23" t="s">
        <v>76</v>
      </c>
      <c r="G48" s="23">
        <f>F2</f>
        <v>6734.970000000003</v>
      </c>
    </row>
    <row r="49" spans="1:7" x14ac:dyDescent="0.2">
      <c r="A49" s="21"/>
      <c r="B49" s="21"/>
      <c r="C49" s="21"/>
      <c r="D49" s="21"/>
      <c r="E49" s="23"/>
      <c r="F49" s="23"/>
      <c r="G49" s="24">
        <f>SUM(G47:G48)</f>
        <v>188.59000000000287</v>
      </c>
    </row>
  </sheetData>
  <mergeCells count="1">
    <mergeCell ref="E1:F1"/>
  </mergeCells>
  <pageMargins left="0.51181102362204722" right="0.51181102362204722" top="0.51181102362204722" bottom="0.5118110236220472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C6" sqref="C6:F6"/>
    </sheetView>
  </sheetViews>
  <sheetFormatPr defaultRowHeight="12" x14ac:dyDescent="0.2"/>
  <cols>
    <col min="1" max="1" width="13.85546875" style="54" customWidth="1"/>
    <col min="2" max="2" width="35" style="32" customWidth="1"/>
    <col min="3" max="3" width="62.85546875" style="32" customWidth="1"/>
    <col min="4" max="4" width="12.42578125" style="54" bestFit="1" customWidth="1"/>
    <col min="5" max="7" width="15.85546875" style="55" bestFit="1" customWidth="1"/>
    <col min="8" max="16384" width="9.140625" style="32"/>
  </cols>
  <sheetData>
    <row r="1" spans="1:7" ht="15.75" x14ac:dyDescent="0.25">
      <c r="A1" s="27" t="s">
        <v>0</v>
      </c>
      <c r="B1" s="28" t="s">
        <v>1</v>
      </c>
      <c r="C1" s="28" t="s">
        <v>2</v>
      </c>
      <c r="D1" s="28" t="s">
        <v>3</v>
      </c>
      <c r="E1" s="29" t="s">
        <v>77</v>
      </c>
      <c r="F1" s="30"/>
      <c r="G1" s="31"/>
    </row>
    <row r="2" spans="1:7" ht="15.75" x14ac:dyDescent="0.25">
      <c r="A2" s="33"/>
      <c r="B2" s="34"/>
      <c r="C2" s="34"/>
      <c r="D2" s="35" t="s">
        <v>5</v>
      </c>
      <c r="E2" s="36" t="s">
        <v>78</v>
      </c>
      <c r="F2" s="37">
        <v>157798.76999999999</v>
      </c>
      <c r="G2" s="38"/>
    </row>
    <row r="3" spans="1:7" ht="15.75" x14ac:dyDescent="0.25">
      <c r="A3" s="33"/>
      <c r="B3" s="34"/>
      <c r="C3" s="34"/>
      <c r="D3" s="35" t="s">
        <v>5</v>
      </c>
      <c r="E3" s="38" t="s">
        <v>7</v>
      </c>
      <c r="F3" s="38" t="s">
        <v>79</v>
      </c>
      <c r="G3" s="38" t="s">
        <v>80</v>
      </c>
    </row>
    <row r="4" spans="1:7" ht="15.75" x14ac:dyDescent="0.25">
      <c r="A4" s="39">
        <v>42461</v>
      </c>
      <c r="B4" s="40" t="s">
        <v>12</v>
      </c>
      <c r="C4" s="40" t="s">
        <v>13</v>
      </c>
      <c r="D4" s="40"/>
      <c r="E4" s="41">
        <v>960</v>
      </c>
      <c r="F4" s="38"/>
      <c r="G4" s="42">
        <v>158758.76999999999</v>
      </c>
    </row>
    <row r="5" spans="1:7" ht="15.75" x14ac:dyDescent="0.25">
      <c r="A5" s="39">
        <v>42461</v>
      </c>
      <c r="B5" s="40" t="s">
        <v>12</v>
      </c>
      <c r="C5" s="40" t="s">
        <v>14</v>
      </c>
      <c r="D5" s="40"/>
      <c r="E5" s="43">
        <v>500</v>
      </c>
      <c r="F5" s="38"/>
      <c r="G5" s="42">
        <f>G4+E5-F5</f>
        <v>159258.76999999999</v>
      </c>
    </row>
    <row r="6" spans="1:7" ht="15.75" x14ac:dyDescent="0.25">
      <c r="A6" s="39">
        <v>42482</v>
      </c>
      <c r="B6" s="40"/>
      <c r="C6" s="40" t="s">
        <v>81</v>
      </c>
      <c r="D6" s="40"/>
      <c r="E6" s="43"/>
      <c r="F6" s="38">
        <v>28.4</v>
      </c>
      <c r="G6" s="42">
        <f t="shared" ref="G6:G11" si="0">G5+E6-F6</f>
        <v>159230.37</v>
      </c>
    </row>
    <row r="7" spans="1:7" ht="15.75" x14ac:dyDescent="0.25">
      <c r="A7" s="39">
        <v>42482</v>
      </c>
      <c r="B7" s="40" t="s">
        <v>63</v>
      </c>
      <c r="C7" s="40" t="s">
        <v>61</v>
      </c>
      <c r="D7" s="40" t="s">
        <v>62</v>
      </c>
      <c r="E7" s="41"/>
      <c r="F7" s="41">
        <v>2200</v>
      </c>
      <c r="G7" s="42">
        <f t="shared" si="0"/>
        <v>157030.37</v>
      </c>
    </row>
    <row r="8" spans="1:7" ht="15.75" x14ac:dyDescent="0.25">
      <c r="A8" s="39">
        <v>42482</v>
      </c>
      <c r="B8" s="40" t="s">
        <v>53</v>
      </c>
      <c r="C8" s="40" t="s">
        <v>54</v>
      </c>
      <c r="D8" s="40" t="s">
        <v>55</v>
      </c>
      <c r="E8" s="44"/>
      <c r="F8" s="41">
        <v>1930</v>
      </c>
      <c r="G8" s="42">
        <f t="shared" si="0"/>
        <v>155100.37</v>
      </c>
    </row>
    <row r="9" spans="1:7" ht="15.75" x14ac:dyDescent="0.25">
      <c r="A9" s="39">
        <v>42489</v>
      </c>
      <c r="B9" s="40" t="s">
        <v>53</v>
      </c>
      <c r="C9" s="40" t="s">
        <v>54</v>
      </c>
      <c r="D9" s="40" t="s">
        <v>82</v>
      </c>
      <c r="E9" s="44"/>
      <c r="F9" s="41">
        <v>887.7</v>
      </c>
      <c r="G9" s="42">
        <f t="shared" si="0"/>
        <v>154212.66999999998</v>
      </c>
    </row>
    <row r="10" spans="1:7" ht="15.75" x14ac:dyDescent="0.25">
      <c r="A10" s="39">
        <v>42489</v>
      </c>
      <c r="B10" s="40" t="s">
        <v>12</v>
      </c>
      <c r="C10" s="40" t="s">
        <v>14</v>
      </c>
      <c r="D10" s="40"/>
      <c r="E10" s="41">
        <v>600</v>
      </c>
      <c r="F10" s="44"/>
      <c r="G10" s="42">
        <f t="shared" si="0"/>
        <v>154812.66999999998</v>
      </c>
    </row>
    <row r="11" spans="1:7" ht="15.75" x14ac:dyDescent="0.25">
      <c r="A11" s="45"/>
      <c r="B11" s="46"/>
      <c r="C11" s="47"/>
      <c r="D11" s="46"/>
      <c r="E11" s="42"/>
      <c r="F11" s="42"/>
      <c r="G11" s="42">
        <f t="shared" si="0"/>
        <v>154812.66999999998</v>
      </c>
    </row>
    <row r="12" spans="1:7" ht="15.75" x14ac:dyDescent="0.25">
      <c r="A12" s="48"/>
      <c r="B12" s="49"/>
      <c r="C12" s="49"/>
      <c r="D12" s="48"/>
      <c r="E12" s="50"/>
      <c r="F12" s="51"/>
      <c r="G12" s="50"/>
    </row>
    <row r="13" spans="1:7" ht="15.75" x14ac:dyDescent="0.25">
      <c r="A13" s="48"/>
      <c r="B13" s="49"/>
      <c r="C13" s="49"/>
      <c r="D13" s="48"/>
      <c r="E13" s="52" t="s">
        <v>83</v>
      </c>
      <c r="F13" s="53">
        <v>154812.67000000001</v>
      </c>
      <c r="G13" s="50"/>
    </row>
    <row r="14" spans="1:7" x14ac:dyDescent="0.2">
      <c r="F14" s="56"/>
      <c r="G14" s="57"/>
    </row>
  </sheetData>
  <mergeCells count="1">
    <mergeCell ref="E1:F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Caixa ABR-2016</vt:lpstr>
      <vt:lpstr>Banco ABR-2016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2016-06-28T20:37:28Z</dcterms:created>
  <dcterms:modified xsi:type="dcterms:W3CDTF">2016-06-28T20:37:56Z</dcterms:modified>
</cp:coreProperties>
</file>