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italo.neide\Desktop\planilhas ppgs\"/>
    </mc:Choice>
  </mc:AlternateContent>
  <bookViews>
    <workbookView xWindow="0" yWindow="0" windowWidth="21600" windowHeight="9600" tabRatio="587"/>
  </bookViews>
  <sheets>
    <sheet name="PPGEnsino - UNIVATES - 2016B" sheetId="2" r:id="rId1"/>
  </sheets>
  <definedNames>
    <definedName name="_xlnm._FilterDatabase" localSheetId="0" hidden="1">'PPGEnsino - UNIVATES - 2016B'!$R$52:$R$54</definedName>
    <definedName name="Abrangência">'PPGEnsino - UNIVATES - 2016B'!$R$52:$R$54</definedName>
    <definedName name="_xlnm.Extract" localSheetId="0">'PPGEnsino - UNIVATES - 2016B'!$C$40</definedName>
    <definedName name="_xlnm.Criteria" localSheetId="0">'PPGEnsino - UNIVATES - 2016B'!$C$40</definedName>
    <definedName name="Patente" localSheetId="0">'PPGEnsino - UNIVATES - 2016B'!#REF!</definedName>
    <definedName name="Qualis" comment="Sem Qualis">'PPGEnsino - UNIVATES - 2016B'!$C$60</definedName>
  </definedNames>
  <calcPr calcId="162913" concurrentCalc="0"/>
</workbook>
</file>

<file path=xl/calcChain.xml><?xml version="1.0" encoding="utf-8"?>
<calcChain xmlns="http://schemas.openxmlformats.org/spreadsheetml/2006/main">
  <c r="C49" i="2" l="1"/>
  <c r="D49" i="2"/>
  <c r="E49" i="2"/>
  <c r="F49" i="2"/>
  <c r="G49" i="2"/>
  <c r="H49" i="2"/>
  <c r="I49" i="2"/>
  <c r="J49" i="2"/>
  <c r="K49" i="2"/>
  <c r="L49" i="2"/>
  <c r="C13" i="2"/>
  <c r="D13" i="2"/>
  <c r="E13" i="2"/>
  <c r="F13" i="2"/>
  <c r="G13" i="2"/>
  <c r="H13" i="2"/>
  <c r="I13" i="2"/>
  <c r="J13" i="2"/>
  <c r="K13" i="2"/>
  <c r="L13" i="2"/>
  <c r="N12" i="2"/>
  <c r="C39" i="2"/>
  <c r="D39" i="2"/>
  <c r="E39" i="2"/>
  <c r="F39" i="2"/>
  <c r="G39" i="2"/>
  <c r="H39" i="2"/>
  <c r="I39" i="2"/>
  <c r="J39" i="2"/>
  <c r="K39" i="2"/>
  <c r="L39" i="2"/>
  <c r="C43" i="2"/>
  <c r="D43" i="2"/>
  <c r="E43" i="2"/>
  <c r="F43" i="2"/>
  <c r="G43" i="2"/>
  <c r="H43" i="2"/>
  <c r="I43" i="2"/>
  <c r="J43" i="2"/>
  <c r="K43" i="2"/>
  <c r="L43" i="2"/>
  <c r="M38" i="2"/>
  <c r="H25" i="2"/>
  <c r="I25" i="2"/>
  <c r="J25" i="2"/>
  <c r="K25" i="2"/>
  <c r="L25" i="2"/>
  <c r="H29" i="2"/>
  <c r="I29" i="2"/>
  <c r="J29" i="2"/>
  <c r="K29" i="2"/>
  <c r="L29" i="2"/>
  <c r="H53" i="2"/>
  <c r="I53" i="2"/>
  <c r="J53" i="2"/>
  <c r="K53" i="2"/>
  <c r="L53" i="2"/>
  <c r="H59" i="2"/>
  <c r="I59" i="2"/>
  <c r="J59" i="2"/>
  <c r="K59" i="2"/>
  <c r="L59" i="2"/>
  <c r="H69" i="2"/>
  <c r="H78" i="2"/>
  <c r="I78" i="2"/>
  <c r="J78" i="2"/>
  <c r="K78" i="2"/>
  <c r="L78" i="2"/>
  <c r="H82" i="2"/>
  <c r="I82" i="2"/>
  <c r="J82" i="2"/>
  <c r="K82" i="2"/>
  <c r="L82" i="2"/>
  <c r="C59" i="2"/>
  <c r="D59" i="2"/>
  <c r="E59" i="2"/>
  <c r="F59" i="2"/>
  <c r="G59" i="2"/>
  <c r="C63" i="2"/>
  <c r="D63" i="2"/>
  <c r="E63" i="2"/>
  <c r="F63" i="2"/>
  <c r="G63" i="2"/>
  <c r="M57" i="2"/>
  <c r="C69" i="2"/>
  <c r="D69" i="2"/>
  <c r="E69" i="2"/>
  <c r="F69" i="2"/>
  <c r="G69" i="2"/>
  <c r="M67" i="2"/>
  <c r="C74" i="2"/>
  <c r="D74" i="2"/>
  <c r="E74" i="2"/>
  <c r="M72" i="2"/>
  <c r="C78" i="2"/>
  <c r="D78" i="2"/>
  <c r="E78" i="2"/>
  <c r="F78" i="2"/>
  <c r="G78" i="2"/>
  <c r="M77" i="2"/>
  <c r="C82" i="2"/>
  <c r="D82" i="2"/>
  <c r="E82" i="2"/>
  <c r="F82" i="2"/>
  <c r="G82" i="2"/>
  <c r="M81" i="2"/>
  <c r="N65" i="2"/>
  <c r="M56" i="2"/>
  <c r="M12" i="2"/>
  <c r="C25" i="2"/>
  <c r="D25" i="2"/>
  <c r="E25" i="2"/>
  <c r="F25" i="2"/>
  <c r="G25" i="2"/>
  <c r="C29" i="2"/>
  <c r="D29" i="2"/>
  <c r="E29" i="2"/>
  <c r="F29" i="2"/>
  <c r="G29" i="2"/>
  <c r="M24" i="2"/>
  <c r="C20" i="2"/>
  <c r="D20" i="2"/>
  <c r="E20" i="2"/>
  <c r="F20" i="2"/>
  <c r="G20" i="2"/>
  <c r="M18" i="2"/>
  <c r="C34" i="2"/>
  <c r="D34" i="2"/>
  <c r="E34" i="2"/>
  <c r="F34" i="2"/>
  <c r="G34" i="2"/>
  <c r="M33" i="2"/>
  <c r="N17" i="2"/>
  <c r="M17" i="2"/>
  <c r="D9" i="2"/>
  <c r="C9" i="2"/>
  <c r="F9" i="2"/>
  <c r="M47" i="2"/>
  <c r="C53" i="2"/>
  <c r="D53" i="2"/>
  <c r="E53" i="2"/>
  <c r="F53" i="2"/>
  <c r="G53" i="2"/>
  <c r="M52" i="2"/>
  <c r="N37" i="2"/>
  <c r="M37" i="2"/>
  <c r="E9" i="2"/>
  <c r="G9" i="2"/>
  <c r="N26" i="2"/>
</calcChain>
</file>

<file path=xl/sharedStrings.xml><?xml version="1.0" encoding="utf-8"?>
<sst xmlns="http://schemas.openxmlformats.org/spreadsheetml/2006/main" count="73" uniqueCount="40">
  <si>
    <t>Nome do candidato:</t>
  </si>
  <si>
    <t>Email:</t>
  </si>
  <si>
    <t>Pontuação:</t>
  </si>
  <si>
    <t>Documento nº:</t>
  </si>
  <si>
    <t>Qualis:</t>
  </si>
  <si>
    <t>Abrangência:</t>
  </si>
  <si>
    <t>Local</t>
  </si>
  <si>
    <t>Nacional</t>
  </si>
  <si>
    <t>Internacional</t>
  </si>
  <si>
    <t>Qualis B5</t>
  </si>
  <si>
    <t>Qualis B4</t>
  </si>
  <si>
    <t>Qualis B3</t>
  </si>
  <si>
    <t>Qualis B2</t>
  </si>
  <si>
    <t>Qualis B1</t>
  </si>
  <si>
    <t>Qualis A2</t>
  </si>
  <si>
    <t>Qualis A1</t>
  </si>
  <si>
    <t>Pontos</t>
  </si>
  <si>
    <t>Total geral</t>
  </si>
  <si>
    <r>
      <t xml:space="preserve">Critérios de avaliação do </t>
    </r>
    <r>
      <rPr>
        <b/>
        <i/>
        <sz val="12"/>
        <color theme="1"/>
        <rFont val="Times New Roman"/>
        <family val="1"/>
      </rPr>
      <t>Curriculum Vitae</t>
    </r>
  </si>
  <si>
    <t>Centro Universitário Univates</t>
  </si>
  <si>
    <t>Critérios avaliados</t>
  </si>
  <si>
    <t>2. Participação em projeto de pesquisa e/ou extensão (0 - 2,0 pontos).</t>
  </si>
  <si>
    <t>3. Participação em eventos, cursos e orientações (0 - 2,0 pontos)</t>
  </si>
  <si>
    <t>4. Produção científica (0 - 4,0 pontos).</t>
  </si>
  <si>
    <t>Nº de anos:</t>
  </si>
  <si>
    <t>Nº de semestres:</t>
  </si>
  <si>
    <t>Programa de Pós-Graduação em Ensino</t>
  </si>
  <si>
    <t xml:space="preserve">1. Experiência profissional na área do Ensino (0 - 2,0 pontos) - Cada semestre completo de atuação (0,20 ponto por semestre). Não pode ser concomitante.  </t>
  </si>
  <si>
    <t>2.1 Coordenação de projeto de pesquisa, iniciação a docência ou extensão: 0,2 por ano (limitado a um projeto por ano)</t>
  </si>
  <si>
    <t>2.2 Participação em projeto de pesquisa, iniciação a docência ou extensão: 0,1 por semestre (atestado de, no mínimo, 50 horas por semestre)</t>
  </si>
  <si>
    <t>2.3 Orientação de bolsista de pesquisa ou de extensão: 0,1 por aluno/ano de orientação (limitado a 0,5 pontos).</t>
  </si>
  <si>
    <t>3.1 Participação em eventos científicos da área do Ensino com apresentação de trabalhos:  Local = 0,1; Nacional = 0,2; Internacional = 0,3. Cada certificado pode contar em apenas uma categoria de abrangência.</t>
  </si>
  <si>
    <t>3.2 Ministrante de cursos com no mínimo 4 horas ou participação como membro de banca de TCC: 0,1 por atividade (limitado em 0,5 pontos)</t>
  </si>
  <si>
    <t>3.3 Orientação de TCC ou monografia: 0,2 por aluno orientado (limitado em 1,0 ponto)</t>
  </si>
  <si>
    <t>4.2 Publicação de capítulo de livro: 0,2 por capítulo (limitado a 1,0 ponto). Apresentar o capítulo do livro completo, incluindo a capa ou ficha catalográfica.</t>
  </si>
  <si>
    <t>4.3 Organização ou autoria de livros: 0,5 por livro (limitado a 1,0 ponto). Apresentar a ficha catalográfica.</t>
  </si>
  <si>
    <t>4.4 Resumo expandido em anais de eventos científicos: 0,1 por resumo expandido (de 2 a 5 páginas) - (limitado a 0,5 pontos). Apresentar o texto completo, incluindo o respectivo ISSN.</t>
  </si>
  <si>
    <t>4.5 Trabalhos completos em anais de eventos científicos: 0,2 por trabalho completo (de seis ou mais páginas) - (limitado em 1,0 ponto). Apresentar o texto completo, incluindo o respectivo ISSN.</t>
  </si>
  <si>
    <t>Qualis C</t>
  </si>
  <si>
    <t>4.1 Publicação de artigos científicos na área de Ensino, considerando o Qualis 2015. Pontuará da seguinte maneira: Qualis A1 = 1,5; Qualis A2 = 1,2; Qualis B1 = 0,9; Qualis B2 = 0,7; Qualis B3 = 0,5; Qualis B4 = 0,4; Qualis B5 = 0,3. Em outras áreas, Qualis C = 0,2. Apresentar o artigo completo, incluindo o respectivo ISSN.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</si>
</sst>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/>
    <xf numFmtId="0" fontId="1" fillId="0" borderId="0" xfId="0" applyFont="1"/>
    <xf numFmtId="0" fontId="1" fillId="4" borderId="3" xfId="0" applyFont="1" applyFill="1" applyBorder="1" applyProtection="1">
      <protection hidden="1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  <xf numFmtId="0" fontId="1" fillId="4" borderId="0" xfId="0" applyFont="1" applyFill="1" applyBorder="1" applyAlignment="1" applyProtection="1"/>
    <xf numFmtId="0" fontId="2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wrapText="1"/>
      <protection hidden="1"/>
    </xf>
    <xf numFmtId="0" fontId="1" fillId="4" borderId="3" xfId="0" applyFont="1" applyFill="1" applyBorder="1" applyAlignment="1" applyProtection="1">
      <protection hidden="1"/>
    </xf>
    <xf numFmtId="0" fontId="1" fillId="4" borderId="0" xfId="0" applyFont="1" applyFill="1" applyBorder="1" applyAlignment="1" applyProtection="1">
      <alignment horizontal="right" wrapText="1"/>
      <protection hidden="1"/>
    </xf>
    <xf numFmtId="164" fontId="1" fillId="4" borderId="0" xfId="0" applyNumberFormat="1" applyFont="1" applyFill="1" applyBorder="1" applyAlignment="1" applyProtection="1">
      <alignment horizontal="right" wrapText="1"/>
      <protection hidden="1"/>
    </xf>
    <xf numFmtId="0" fontId="1" fillId="6" borderId="0" xfId="0" applyFont="1" applyFill="1"/>
    <xf numFmtId="0" fontId="1" fillId="3" borderId="0" xfId="0" applyFont="1" applyFill="1" applyAlignment="1">
      <alignment wrapText="1"/>
    </xf>
    <xf numFmtId="0" fontId="1" fillId="4" borderId="0" xfId="0" applyFont="1" applyFill="1" applyBorder="1" applyAlignment="1" applyProtection="1">
      <alignment wrapText="1"/>
      <protection hidden="1"/>
    </xf>
    <xf numFmtId="0" fontId="1" fillId="4" borderId="0" xfId="0" applyFont="1" applyFill="1" applyBorder="1" applyAlignment="1" applyProtection="1">
      <protection hidden="1"/>
    </xf>
    <xf numFmtId="0" fontId="1" fillId="7" borderId="2" xfId="0" applyFont="1" applyFill="1" applyBorder="1" applyAlignment="1" applyProtection="1">
      <alignment wrapText="1"/>
      <protection locked="0"/>
    </xf>
    <xf numFmtId="0" fontId="1" fillId="7" borderId="1" xfId="0" applyFont="1" applyFill="1" applyBorder="1" applyAlignment="1" applyProtection="1">
      <alignment wrapText="1"/>
      <protection locked="0"/>
    </xf>
    <xf numFmtId="0" fontId="1" fillId="4" borderId="0" xfId="0" applyFont="1" applyFill="1" applyAlignment="1" applyProtection="1"/>
    <xf numFmtId="0" fontId="1" fillId="4" borderId="0" xfId="0" applyFont="1" applyFill="1" applyProtection="1"/>
    <xf numFmtId="0" fontId="1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/>
    <xf numFmtId="0" fontId="2" fillId="4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>
      <alignment horizontal="left" vertical="top"/>
    </xf>
    <xf numFmtId="0" fontId="1" fillId="4" borderId="0" xfId="0" applyFont="1" applyFill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2" fillId="3" borderId="4" xfId="0" applyFont="1" applyFill="1" applyBorder="1" applyAlignment="1" applyProtection="1"/>
    <xf numFmtId="0" fontId="1" fillId="3" borderId="5" xfId="0" applyFont="1" applyFill="1" applyBorder="1" applyAlignment="1" applyProtection="1">
      <alignment horizontal="left" vertical="top"/>
    </xf>
    <xf numFmtId="0" fontId="1" fillId="3" borderId="5" xfId="0" applyFont="1" applyFill="1" applyBorder="1" applyAlignment="1" applyProtection="1">
      <alignment wrapText="1"/>
    </xf>
    <xf numFmtId="0" fontId="1" fillId="3" borderId="6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 wrapText="1"/>
    </xf>
    <xf numFmtId="0" fontId="1" fillId="4" borderId="0" xfId="0" applyFont="1" applyFill="1" applyBorder="1" applyAlignment="1" applyProtection="1">
      <alignment horizontal="right" wrapText="1"/>
    </xf>
    <xf numFmtId="0" fontId="2" fillId="4" borderId="0" xfId="0" applyFont="1" applyFill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right" wrapText="1"/>
    </xf>
    <xf numFmtId="1" fontId="1" fillId="4" borderId="0" xfId="0" applyNumberFormat="1" applyFont="1" applyFill="1" applyBorder="1" applyAlignment="1" applyProtection="1">
      <alignment horizontal="right"/>
    </xf>
    <xf numFmtId="2" fontId="1" fillId="4" borderId="0" xfId="0" applyNumberFormat="1" applyFont="1" applyFill="1" applyAlignment="1" applyProtection="1">
      <alignment horizontal="right"/>
    </xf>
    <xf numFmtId="2" fontId="1" fillId="4" borderId="0" xfId="0" applyNumberFormat="1" applyFont="1" applyFill="1" applyBorder="1" applyAlignment="1" applyProtection="1">
      <alignment horizontal="right"/>
    </xf>
    <xf numFmtId="0" fontId="1" fillId="0" borderId="0" xfId="0" applyFont="1" applyAlignment="1" applyProtection="1"/>
    <xf numFmtId="0" fontId="1" fillId="0" borderId="0" xfId="0" applyFont="1" applyProtection="1"/>
    <xf numFmtId="0" fontId="1" fillId="0" borderId="0" xfId="0" applyFont="1" applyFill="1" applyProtection="1"/>
    <xf numFmtId="0" fontId="1" fillId="6" borderId="0" xfId="0" applyFont="1" applyFill="1" applyAlignment="1">
      <alignment wrapText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right" wrapText="1"/>
      <protection locked="0"/>
    </xf>
    <xf numFmtId="0" fontId="1" fillId="4" borderId="0" xfId="0" applyFont="1" applyFill="1" applyBorder="1" applyAlignment="1" applyProtection="1">
      <alignment wrapText="1"/>
      <protection locked="0"/>
    </xf>
    <xf numFmtId="0" fontId="1" fillId="7" borderId="0" xfId="0" applyFont="1" applyFill="1"/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right" wrapText="1"/>
    </xf>
    <xf numFmtId="0" fontId="1" fillId="7" borderId="0" xfId="0" applyFont="1" applyFill="1" applyAlignment="1">
      <alignment horizontal="left" wrapText="1"/>
    </xf>
    <xf numFmtId="164" fontId="1" fillId="7" borderId="0" xfId="0" applyNumberFormat="1" applyFont="1" applyFill="1" applyAlignment="1">
      <alignment wrapText="1"/>
    </xf>
    <xf numFmtId="0" fontId="1" fillId="7" borderId="0" xfId="0" applyFont="1" applyFill="1" applyBorder="1" applyAlignment="1">
      <alignment wrapText="1"/>
    </xf>
    <xf numFmtId="0" fontId="1" fillId="7" borderId="0" xfId="0" applyFont="1" applyFill="1" applyBorder="1" applyAlignment="1">
      <alignment vertical="top" wrapText="1"/>
    </xf>
    <xf numFmtId="2" fontId="1" fillId="7" borderId="0" xfId="0" applyNumberFormat="1" applyFont="1" applyFill="1" applyAlignment="1">
      <alignment wrapText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left" vertical="top"/>
    </xf>
    <xf numFmtId="0" fontId="1" fillId="5" borderId="1" xfId="0" applyFont="1" applyFill="1" applyBorder="1" applyAlignment="1" applyProtection="1">
      <alignment horizontal="center" wrapText="1"/>
      <protection hidden="1"/>
    </xf>
    <xf numFmtId="0" fontId="1" fillId="5" borderId="12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left" vertical="top" wrapText="1"/>
    </xf>
    <xf numFmtId="0" fontId="1" fillId="5" borderId="7" xfId="0" applyFont="1" applyFill="1" applyBorder="1" applyAlignment="1" applyProtection="1">
      <alignment horizontal="left" vertical="top" wrapText="1"/>
    </xf>
    <xf numFmtId="0" fontId="1" fillId="5" borderId="8" xfId="0" applyFont="1" applyFill="1" applyBorder="1" applyAlignment="1" applyProtection="1">
      <alignment horizontal="left" vertical="top" wrapText="1"/>
    </xf>
    <xf numFmtId="0" fontId="1" fillId="5" borderId="9" xfId="0" applyFont="1" applyFill="1" applyBorder="1" applyAlignment="1" applyProtection="1">
      <alignment horizontal="left" vertical="top" wrapText="1"/>
    </xf>
    <xf numFmtId="0" fontId="1" fillId="5" borderId="10" xfId="0" applyFont="1" applyFill="1" applyBorder="1" applyAlignment="1" applyProtection="1">
      <alignment horizontal="left" vertical="top" wrapText="1"/>
    </xf>
    <xf numFmtId="0" fontId="1" fillId="5" borderId="3" xfId="0" applyFont="1" applyFill="1" applyBorder="1" applyAlignment="1" applyProtection="1">
      <alignment horizontal="left" vertical="top" wrapText="1"/>
    </xf>
    <xf numFmtId="0" fontId="1" fillId="5" borderId="11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 vertical="top"/>
    </xf>
    <xf numFmtId="0" fontId="1" fillId="5" borderId="4" xfId="0" applyFont="1" applyFill="1" applyBorder="1" applyAlignment="1" applyProtection="1">
      <alignment horizontal="left" vertical="top" wrapText="1"/>
    </xf>
    <xf numFmtId="0" fontId="1" fillId="5" borderId="5" xfId="0" applyFont="1" applyFill="1" applyBorder="1" applyAlignment="1" applyProtection="1">
      <alignment horizontal="left" vertical="top" wrapText="1"/>
    </xf>
    <xf numFmtId="0" fontId="1" fillId="5" borderId="6" xfId="0" applyFont="1" applyFill="1" applyBorder="1" applyAlignment="1" applyProtection="1">
      <alignment horizontal="left" vertical="top" wrapText="1"/>
    </xf>
    <xf numFmtId="0" fontId="1" fillId="4" borderId="0" xfId="0" applyFont="1" applyFill="1" applyAlignment="1" applyProtection="1">
      <alignment horizontal="left"/>
    </xf>
    <xf numFmtId="0" fontId="1" fillId="4" borderId="0" xfId="0" applyFont="1" applyFill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FR189"/>
  <sheetViews>
    <sheetView tabSelected="1" topLeftCell="A19" workbookViewId="0">
      <selection activeCell="E64" sqref="E64"/>
    </sheetView>
  </sheetViews>
  <sheetFormatPr defaultColWidth="9.140625" defaultRowHeight="15.75" x14ac:dyDescent="0.25"/>
  <cols>
    <col min="1" max="1" width="11" style="56" customWidth="1"/>
    <col min="2" max="2" width="8" style="56" customWidth="1"/>
    <col min="3" max="3" width="10" style="57" customWidth="1"/>
    <col min="4" max="4" width="9.5703125" style="57" customWidth="1"/>
    <col min="5" max="6" width="9.7109375" style="57" customWidth="1"/>
    <col min="7" max="7" width="9.85546875" style="57" customWidth="1"/>
    <col min="8" max="8" width="10.140625" style="57" customWidth="1"/>
    <col min="9" max="9" width="9.85546875" style="57" customWidth="1"/>
    <col min="10" max="10" width="10" style="57" customWidth="1"/>
    <col min="11" max="12" width="9.85546875" style="57" customWidth="1"/>
    <col min="13" max="13" width="9.42578125" style="36" customWidth="1"/>
    <col min="14" max="14" width="1" style="63" customWidth="1"/>
    <col min="15" max="15" width="4" style="63" hidden="1" customWidth="1"/>
    <col min="16" max="16" width="4.42578125" style="63" hidden="1" customWidth="1"/>
    <col min="17" max="17" width="10.140625" style="63" hidden="1" customWidth="1"/>
    <col min="18" max="18" width="11" style="63" hidden="1" customWidth="1"/>
    <col min="19" max="19" width="4.140625" style="63" hidden="1" customWidth="1"/>
    <col min="20" max="20" width="16.140625" style="63" hidden="1" customWidth="1"/>
    <col min="21" max="21" width="18.85546875" style="63" hidden="1" customWidth="1"/>
    <col min="22" max="22" width="22.5703125" style="2" hidden="1" customWidth="1"/>
    <col min="23" max="25" width="9.140625" style="2" customWidth="1"/>
    <col min="26" max="174" width="9.140625" style="2"/>
    <col min="175" max="16384" width="9.140625" style="3"/>
  </cols>
  <sheetData>
    <row r="1" spans="1:174" ht="15" customHeight="1" x14ac:dyDescent="0.25">
      <c r="A1" s="35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74" ht="15" customHeight="1" x14ac:dyDescent="0.25">
      <c r="A2" s="92" t="s">
        <v>19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74" ht="15" customHeight="1" x14ac:dyDescent="0.25">
      <c r="A3" s="92" t="s">
        <v>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74" ht="15" customHeight="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74" ht="15" customHeight="1" x14ac:dyDescent="0.25">
      <c r="A5" s="37" t="s">
        <v>0</v>
      </c>
      <c r="B5" s="37"/>
      <c r="C5" s="93"/>
      <c r="D5" s="93"/>
      <c r="E5" s="93"/>
      <c r="F5" s="93"/>
      <c r="G5" s="93"/>
      <c r="H5" s="93"/>
      <c r="I5" s="93"/>
      <c r="J5" s="93"/>
      <c r="K5" s="93"/>
      <c r="L5" s="93"/>
      <c r="M5" s="18"/>
    </row>
    <row r="6" spans="1:174" ht="15" customHeight="1" x14ac:dyDescent="0.25">
      <c r="A6" s="91" t="s">
        <v>1</v>
      </c>
      <c r="B6" s="91"/>
      <c r="C6" s="94"/>
      <c r="D6" s="95"/>
      <c r="E6" s="95"/>
      <c r="F6" s="95"/>
      <c r="G6" s="95"/>
      <c r="H6" s="95"/>
      <c r="I6" s="95"/>
      <c r="J6" s="95"/>
      <c r="K6" s="95"/>
      <c r="L6" s="96"/>
      <c r="M6" s="18"/>
    </row>
    <row r="7" spans="1:174" ht="15" customHeight="1" x14ac:dyDescent="0.25">
      <c r="A7" s="35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74" ht="15" customHeight="1" x14ac:dyDescent="0.25">
      <c r="A8" s="38" t="s">
        <v>20</v>
      </c>
      <c r="B8" s="39"/>
      <c r="C8" s="19">
        <v>1</v>
      </c>
      <c r="D8" s="19">
        <v>2</v>
      </c>
      <c r="E8" s="19">
        <v>3</v>
      </c>
      <c r="F8" s="19">
        <v>4</v>
      </c>
      <c r="G8" s="83" t="s">
        <v>17</v>
      </c>
      <c r="H8" s="83"/>
      <c r="I8" s="36"/>
      <c r="J8" s="36"/>
      <c r="K8" s="36"/>
      <c r="L8" s="36"/>
    </row>
    <row r="9" spans="1:174" ht="15" customHeight="1" x14ac:dyDescent="0.25">
      <c r="A9" s="39" t="s">
        <v>16</v>
      </c>
      <c r="B9" s="39"/>
      <c r="C9" s="20">
        <f>M12</f>
        <v>0</v>
      </c>
      <c r="D9" s="20">
        <f>M17</f>
        <v>0</v>
      </c>
      <c r="E9" s="20">
        <f>M37</f>
        <v>0</v>
      </c>
      <c r="F9" s="20">
        <f>M56</f>
        <v>0</v>
      </c>
      <c r="G9" s="83">
        <f>SUM(C9:F9)</f>
        <v>0</v>
      </c>
      <c r="H9" s="83"/>
      <c r="I9" s="36"/>
      <c r="J9" s="36"/>
      <c r="K9" s="36"/>
      <c r="L9" s="36"/>
    </row>
    <row r="10" spans="1:174" ht="15" customHeight="1" x14ac:dyDescent="0.25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74" ht="15" customHeight="1" x14ac:dyDescent="0.25">
      <c r="A11" s="86" t="s">
        <v>18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40" t="s">
        <v>16</v>
      </c>
    </row>
    <row r="12" spans="1:174" ht="30" customHeight="1" x14ac:dyDescent="0.25">
      <c r="A12" s="84" t="s">
        <v>27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21">
        <f>IF(N12&gt;2,2,IF(N12&lt;=2,N12))</f>
        <v>0</v>
      </c>
      <c r="N12" s="63">
        <f>SUM(C13:L13)</f>
        <v>0</v>
      </c>
    </row>
    <row r="13" spans="1:174" s="29" customFormat="1" ht="15" customHeight="1" x14ac:dyDescent="0.25">
      <c r="A13" s="35" t="s">
        <v>2</v>
      </c>
      <c r="B13" s="18"/>
      <c r="C13" s="4" t="str">
        <f>IF(C15="","",C14*0.2)</f>
        <v/>
      </c>
      <c r="D13" s="4" t="str">
        <f t="shared" ref="D13:L13" si="0">IF(D15="","",D14*0.2)</f>
        <v/>
      </c>
      <c r="E13" s="4" t="str">
        <f t="shared" si="0"/>
        <v/>
      </c>
      <c r="F13" s="4" t="str">
        <f t="shared" si="0"/>
        <v/>
      </c>
      <c r="G13" s="4" t="str">
        <f t="shared" si="0"/>
        <v/>
      </c>
      <c r="H13" s="4" t="str">
        <f t="shared" si="0"/>
        <v/>
      </c>
      <c r="I13" s="4" t="str">
        <f t="shared" si="0"/>
        <v/>
      </c>
      <c r="J13" s="4" t="str">
        <f t="shared" si="0"/>
        <v/>
      </c>
      <c r="K13" s="4" t="str">
        <f t="shared" si="0"/>
        <v/>
      </c>
      <c r="L13" s="4" t="str">
        <f t="shared" si="0"/>
        <v/>
      </c>
      <c r="M13" s="36"/>
      <c r="N13" s="63"/>
      <c r="O13" s="63"/>
      <c r="P13" s="63"/>
      <c r="Q13" s="63"/>
      <c r="R13" s="63"/>
      <c r="S13" s="63"/>
      <c r="T13" s="63"/>
      <c r="U13" s="63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</row>
    <row r="14" spans="1:174" s="29" customFormat="1" ht="15" customHeight="1" x14ac:dyDescent="0.25">
      <c r="A14" s="35" t="s">
        <v>25</v>
      </c>
      <c r="B14" s="35"/>
      <c r="C14" s="5"/>
      <c r="D14" s="5"/>
      <c r="E14" s="5"/>
      <c r="F14" s="5"/>
      <c r="G14" s="5"/>
      <c r="H14" s="5"/>
      <c r="I14" s="5"/>
      <c r="J14" s="5"/>
      <c r="K14" s="5"/>
      <c r="L14" s="5"/>
      <c r="M14" s="36"/>
      <c r="N14" s="63"/>
      <c r="O14" s="63"/>
      <c r="P14" s="63"/>
      <c r="Q14" s="63"/>
      <c r="R14" s="63"/>
      <c r="S14" s="63"/>
      <c r="T14" s="63"/>
      <c r="U14" s="63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</row>
    <row r="15" spans="1:174" s="29" customFormat="1" ht="15" customHeight="1" x14ac:dyDescent="0.25">
      <c r="A15" s="35" t="s">
        <v>3</v>
      </c>
      <c r="B15" s="35"/>
      <c r="C15" s="6"/>
      <c r="D15" s="6"/>
      <c r="E15" s="6"/>
      <c r="F15" s="6"/>
      <c r="G15" s="6"/>
      <c r="H15" s="6"/>
      <c r="I15" s="6"/>
      <c r="J15" s="6"/>
      <c r="K15" s="6"/>
      <c r="L15" s="6"/>
      <c r="M15" s="36"/>
      <c r="N15" s="63"/>
      <c r="O15" s="63"/>
      <c r="P15" s="63"/>
      <c r="Q15" s="63"/>
      <c r="R15" s="63"/>
      <c r="S15" s="63"/>
      <c r="T15" s="63"/>
      <c r="U15" s="6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</row>
    <row r="16" spans="1:174" ht="15" customHeight="1" x14ac:dyDescent="0.25">
      <c r="A16" s="35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74" ht="15" customHeight="1" x14ac:dyDescent="0.25">
      <c r="A17" s="87" t="s">
        <v>21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23">
        <f>IF(N17&gt;2,2,IF(N17&lt;=2,N17))</f>
        <v>0</v>
      </c>
      <c r="N17" s="63">
        <f>SUM(M18,M24,M33)</f>
        <v>0</v>
      </c>
    </row>
    <row r="18" spans="1:174" ht="15" customHeight="1" x14ac:dyDescent="0.25">
      <c r="A18" s="77" t="s">
        <v>28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9"/>
      <c r="M18" s="74">
        <f>SUM(C20:L20)</f>
        <v>0</v>
      </c>
    </row>
    <row r="19" spans="1:174" ht="15" customHeight="1" x14ac:dyDescent="0.25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2"/>
      <c r="M19" s="75"/>
    </row>
    <row r="20" spans="1:174" ht="15" customHeight="1" x14ac:dyDescent="0.25">
      <c r="A20" s="35" t="s">
        <v>2</v>
      </c>
      <c r="B20" s="42"/>
      <c r="C20" s="31" t="str">
        <f>IF(C22="","",C21*0.2)</f>
        <v/>
      </c>
      <c r="D20" s="31" t="str">
        <f t="shared" ref="D20:G20" si="1">IF(D22="","",D21*0.2)</f>
        <v/>
      </c>
      <c r="E20" s="31" t="str">
        <f t="shared" si="1"/>
        <v/>
      </c>
      <c r="F20" s="31" t="str">
        <f t="shared" si="1"/>
        <v/>
      </c>
      <c r="G20" s="31" t="str">
        <f t="shared" si="1"/>
        <v/>
      </c>
      <c r="H20" s="31"/>
      <c r="I20" s="31"/>
      <c r="J20" s="31"/>
      <c r="K20" s="31"/>
      <c r="L20" s="31"/>
      <c r="M20" s="43"/>
    </row>
    <row r="21" spans="1:174" s="29" customFormat="1" ht="15" customHeight="1" x14ac:dyDescent="0.25">
      <c r="A21" s="42" t="s">
        <v>24</v>
      </c>
      <c r="B21" s="42"/>
      <c r="C21" s="14"/>
      <c r="D21" s="14"/>
      <c r="E21" s="14"/>
      <c r="F21" s="14"/>
      <c r="G21" s="14"/>
      <c r="H21" s="44"/>
      <c r="I21" s="44"/>
      <c r="J21" s="44"/>
      <c r="K21" s="44"/>
      <c r="L21" s="44"/>
      <c r="M21" s="44"/>
      <c r="N21" s="63"/>
      <c r="O21" s="63"/>
      <c r="P21" s="63">
        <v>1</v>
      </c>
      <c r="Q21" s="63"/>
      <c r="R21" s="63"/>
      <c r="S21" s="63"/>
      <c r="T21" s="63"/>
      <c r="U21" s="63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</row>
    <row r="22" spans="1:174" s="29" customFormat="1" ht="15" customHeight="1" x14ac:dyDescent="0.25">
      <c r="A22" s="35" t="s">
        <v>3</v>
      </c>
      <c r="B22" s="42"/>
      <c r="C22" s="14"/>
      <c r="D22" s="14"/>
      <c r="E22" s="14"/>
      <c r="F22" s="14"/>
      <c r="G22" s="14"/>
      <c r="H22" s="44"/>
      <c r="I22" s="44"/>
      <c r="J22" s="44"/>
      <c r="K22" s="44"/>
      <c r="L22" s="44"/>
      <c r="M22" s="44"/>
      <c r="N22" s="63"/>
      <c r="O22" s="63"/>
      <c r="P22" s="63">
        <v>2</v>
      </c>
      <c r="Q22" s="63"/>
      <c r="R22" s="63"/>
      <c r="S22" s="63"/>
      <c r="T22" s="63"/>
      <c r="U22" s="6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</row>
    <row r="23" spans="1:174" s="29" customFormat="1" ht="15" customHeight="1" x14ac:dyDescent="0.25">
      <c r="A23" s="35"/>
      <c r="B23" s="42"/>
      <c r="C23" s="43"/>
      <c r="D23" s="43"/>
      <c r="E23" s="43"/>
      <c r="F23" s="43"/>
      <c r="G23" s="43"/>
      <c r="H23" s="44"/>
      <c r="I23" s="44"/>
      <c r="J23" s="44"/>
      <c r="K23" s="44"/>
      <c r="L23" s="44"/>
      <c r="M23" s="44"/>
      <c r="N23" s="63"/>
      <c r="O23" s="63"/>
      <c r="P23" s="63">
        <v>3</v>
      </c>
      <c r="Q23" s="63"/>
      <c r="R23" s="63"/>
      <c r="S23" s="63"/>
      <c r="T23" s="63"/>
      <c r="U23" s="6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</row>
    <row r="24" spans="1:174" s="29" customFormat="1" ht="30" customHeight="1" x14ac:dyDescent="0.25">
      <c r="A24" s="76" t="s">
        <v>29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60">
        <f>SUM(C25:L25,C29:L29)</f>
        <v>0</v>
      </c>
      <c r="N24" s="63"/>
      <c r="O24" s="63"/>
      <c r="P24" s="63">
        <v>4</v>
      </c>
      <c r="Q24" s="63"/>
      <c r="R24" s="63"/>
      <c r="S24" s="63"/>
      <c r="T24" s="63"/>
      <c r="U24" s="6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</row>
    <row r="25" spans="1:174" ht="15" customHeight="1" x14ac:dyDescent="0.25">
      <c r="A25" s="35" t="s">
        <v>2</v>
      </c>
      <c r="B25" s="42"/>
      <c r="C25" s="31" t="str">
        <f>IF(C27="","",C26*0.1)</f>
        <v/>
      </c>
      <c r="D25" s="31" t="str">
        <f t="shared" ref="D25:L25" si="2">IF(D27="","",D26*0.1)</f>
        <v/>
      </c>
      <c r="E25" s="31" t="str">
        <f t="shared" si="2"/>
        <v/>
      </c>
      <c r="F25" s="31" t="str">
        <f t="shared" si="2"/>
        <v/>
      </c>
      <c r="G25" s="31" t="str">
        <f t="shared" si="2"/>
        <v/>
      </c>
      <c r="H25" s="31" t="str">
        <f t="shared" si="2"/>
        <v/>
      </c>
      <c r="I25" s="31" t="str">
        <f t="shared" si="2"/>
        <v/>
      </c>
      <c r="J25" s="31" t="str">
        <f t="shared" si="2"/>
        <v/>
      </c>
      <c r="K25" s="31" t="str">
        <f t="shared" si="2"/>
        <v/>
      </c>
      <c r="L25" s="31" t="str">
        <f t="shared" si="2"/>
        <v/>
      </c>
      <c r="M25" s="43"/>
      <c r="P25" s="63">
        <v>5</v>
      </c>
    </row>
    <row r="26" spans="1:174" s="8" customFormat="1" ht="15" customHeight="1" x14ac:dyDescent="0.25">
      <c r="A26" s="42" t="s">
        <v>25</v>
      </c>
      <c r="B26" s="4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43"/>
      <c r="N26" s="64">
        <f>SUM(M18,M24)</f>
        <v>0</v>
      </c>
      <c r="O26" s="64"/>
      <c r="P26" s="64">
        <v>6</v>
      </c>
      <c r="Q26" s="64"/>
      <c r="R26" s="64"/>
      <c r="S26" s="64"/>
      <c r="T26" s="64"/>
      <c r="U26" s="64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</row>
    <row r="27" spans="1:174" s="8" customFormat="1" ht="15" customHeight="1" x14ac:dyDescent="0.25">
      <c r="A27" s="35" t="s">
        <v>3</v>
      </c>
      <c r="B27" s="4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43"/>
      <c r="N27" s="64"/>
      <c r="O27" s="64"/>
      <c r="P27" s="64">
        <v>7</v>
      </c>
      <c r="Q27" s="64"/>
      <c r="R27" s="64"/>
      <c r="S27" s="64"/>
      <c r="T27" s="64"/>
      <c r="U27" s="64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</row>
    <row r="28" spans="1:174" s="8" customFormat="1" ht="15" customHeight="1" x14ac:dyDescent="0.25">
      <c r="A28" s="35"/>
      <c r="B28" s="42"/>
      <c r="C28" s="44"/>
      <c r="D28" s="44"/>
      <c r="E28" s="44"/>
      <c r="F28" s="44"/>
      <c r="G28" s="43"/>
      <c r="H28" s="43"/>
      <c r="I28" s="43"/>
      <c r="J28" s="43"/>
      <c r="K28" s="43"/>
      <c r="L28" s="43"/>
      <c r="M28" s="43"/>
      <c r="N28" s="64"/>
      <c r="O28" s="64"/>
      <c r="P28" s="64">
        <v>8</v>
      </c>
      <c r="Q28" s="64"/>
      <c r="R28" s="64"/>
      <c r="S28" s="64"/>
      <c r="T28" s="64"/>
      <c r="U28" s="64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</row>
    <row r="29" spans="1:174" s="59" customFormat="1" ht="15" customHeight="1" x14ac:dyDescent="0.25">
      <c r="A29" s="35" t="s">
        <v>2</v>
      </c>
      <c r="B29" s="42"/>
      <c r="C29" s="25" t="str">
        <f>IF(C31="","",C30*0.1)</f>
        <v/>
      </c>
      <c r="D29" s="25" t="str">
        <f t="shared" ref="D29:L29" si="3">IF(D31="","",D30*0.1)</f>
        <v/>
      </c>
      <c r="E29" s="25" t="str">
        <f t="shared" si="3"/>
        <v/>
      </c>
      <c r="F29" s="25" t="str">
        <f t="shared" si="3"/>
        <v/>
      </c>
      <c r="G29" s="25" t="str">
        <f t="shared" si="3"/>
        <v/>
      </c>
      <c r="H29" s="25" t="str">
        <f t="shared" si="3"/>
        <v/>
      </c>
      <c r="I29" s="25" t="str">
        <f t="shared" si="3"/>
        <v/>
      </c>
      <c r="J29" s="25" t="str">
        <f t="shared" si="3"/>
        <v/>
      </c>
      <c r="K29" s="25" t="str">
        <f t="shared" si="3"/>
        <v/>
      </c>
      <c r="L29" s="25" t="str">
        <f t="shared" si="3"/>
        <v/>
      </c>
      <c r="M29" s="43"/>
      <c r="N29" s="64"/>
      <c r="O29" s="64"/>
      <c r="P29" s="64">
        <v>9</v>
      </c>
      <c r="Q29" s="64"/>
      <c r="R29" s="64"/>
      <c r="S29" s="64"/>
      <c r="T29" s="64"/>
      <c r="U29" s="64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</row>
    <row r="30" spans="1:174" s="59" customFormat="1" ht="15" customHeight="1" x14ac:dyDescent="0.25">
      <c r="A30" s="42" t="s">
        <v>25</v>
      </c>
      <c r="B30" s="4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43"/>
      <c r="N30" s="64"/>
      <c r="O30" s="64"/>
      <c r="P30" s="64">
        <v>10</v>
      </c>
      <c r="Q30" s="64"/>
      <c r="R30" s="64"/>
      <c r="S30" s="64"/>
      <c r="T30" s="64"/>
      <c r="U30" s="64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</row>
    <row r="31" spans="1:174" s="59" customFormat="1" ht="15" customHeight="1" x14ac:dyDescent="0.25">
      <c r="A31" s="35" t="s">
        <v>3</v>
      </c>
      <c r="B31" s="4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43"/>
      <c r="N31" s="64"/>
      <c r="O31" s="64"/>
      <c r="P31" s="64">
        <v>11</v>
      </c>
      <c r="Q31" s="64"/>
      <c r="R31" s="64"/>
      <c r="S31" s="64"/>
      <c r="T31" s="64"/>
      <c r="U31" s="64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</row>
    <row r="32" spans="1:174" s="59" customFormat="1" ht="15" customHeight="1" x14ac:dyDescent="0.2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64"/>
      <c r="O32" s="64"/>
      <c r="P32" s="64">
        <v>12</v>
      </c>
      <c r="Q32" s="64"/>
      <c r="R32" s="64"/>
      <c r="S32" s="64"/>
      <c r="T32" s="64"/>
      <c r="U32" s="64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</row>
    <row r="33" spans="1:174" s="8" customFormat="1" ht="30" customHeight="1" x14ac:dyDescent="0.25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2">
        <f>SUM(C34:G34)</f>
        <v>0</v>
      </c>
      <c r="N33" s="64"/>
      <c r="O33" s="65"/>
      <c r="P33" s="64">
        <v>13</v>
      </c>
      <c r="Q33" s="64"/>
      <c r="R33" s="64"/>
      <c r="S33" s="64"/>
      <c r="T33" s="64"/>
      <c r="U33" s="64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</row>
    <row r="34" spans="1:174" s="8" customFormat="1" ht="15" customHeight="1" x14ac:dyDescent="0.25">
      <c r="A34" s="35" t="s">
        <v>2</v>
      </c>
      <c r="B34" s="42"/>
      <c r="C34" s="25" t="str">
        <f>IF(C35="","",IF(C35&lt;&gt;0,0.1))</f>
        <v/>
      </c>
      <c r="D34" s="25" t="str">
        <f t="shared" ref="D34:G34" si="4">IF(D35="","",IF(D35&lt;&gt;0,0.1))</f>
        <v/>
      </c>
      <c r="E34" s="25" t="str">
        <f t="shared" si="4"/>
        <v/>
      </c>
      <c r="F34" s="25" t="str">
        <f t="shared" si="4"/>
        <v/>
      </c>
      <c r="G34" s="25" t="str">
        <f t="shared" si="4"/>
        <v/>
      </c>
      <c r="H34" s="43"/>
      <c r="I34" s="43"/>
      <c r="J34" s="43"/>
      <c r="K34" s="43"/>
      <c r="L34" s="43"/>
      <c r="M34" s="43"/>
      <c r="N34" s="64"/>
      <c r="O34" s="65"/>
      <c r="P34" s="64">
        <v>14</v>
      </c>
      <c r="Q34" s="64"/>
      <c r="R34" s="64"/>
      <c r="S34" s="64"/>
      <c r="T34" s="64"/>
      <c r="U34" s="64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</row>
    <row r="35" spans="1:174" s="8" customFormat="1" ht="15" customHeight="1" x14ac:dyDescent="0.25">
      <c r="A35" s="35" t="s">
        <v>3</v>
      </c>
      <c r="B35" s="42"/>
      <c r="C35" s="9"/>
      <c r="D35" s="9"/>
      <c r="E35" s="9"/>
      <c r="F35" s="9"/>
      <c r="G35" s="34"/>
      <c r="H35" s="43"/>
      <c r="I35" s="43"/>
      <c r="J35" s="43"/>
      <c r="K35" s="43"/>
      <c r="L35" s="43"/>
      <c r="M35" s="43"/>
      <c r="N35" s="64"/>
      <c r="O35" s="65"/>
      <c r="P35" s="64">
        <v>15</v>
      </c>
      <c r="Q35" s="64"/>
      <c r="R35" s="64"/>
      <c r="S35" s="64"/>
      <c r="T35" s="64"/>
      <c r="U35" s="64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</row>
    <row r="36" spans="1:174" s="12" customFormat="1" ht="15" customHeight="1" x14ac:dyDescent="0.25">
      <c r="A36" s="35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66"/>
      <c r="O36" s="65"/>
      <c r="P36" s="66">
        <v>16</v>
      </c>
      <c r="Q36" s="66"/>
      <c r="R36" s="66"/>
      <c r="S36" s="66"/>
      <c r="T36" s="66"/>
      <c r="U36" s="66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</row>
    <row r="37" spans="1:174" s="8" customFormat="1" ht="15" customHeight="1" x14ac:dyDescent="0.25">
      <c r="A37" s="45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8"/>
      <c r="M37" s="49">
        <f>IF(N37&gt;2,2,IF(N37&lt;=2,N37))</f>
        <v>0</v>
      </c>
      <c r="N37" s="64">
        <f>SUM(M38,M47,M52)</f>
        <v>0</v>
      </c>
      <c r="O37" s="65"/>
      <c r="P37" s="64">
        <v>17</v>
      </c>
      <c r="Q37" s="64"/>
      <c r="R37" s="64"/>
      <c r="S37" s="64"/>
      <c r="T37" s="64"/>
      <c r="U37" s="64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</row>
    <row r="38" spans="1:174" s="8" customFormat="1" ht="30" customHeight="1" x14ac:dyDescent="0.25">
      <c r="A38" s="76" t="s">
        <v>31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22">
        <f>SUM(C39:L39,C43:L43)</f>
        <v>0</v>
      </c>
      <c r="N38" s="64"/>
      <c r="O38" s="65"/>
      <c r="P38" s="64">
        <v>18</v>
      </c>
      <c r="Q38" s="64"/>
      <c r="R38" s="64"/>
      <c r="S38" s="64"/>
      <c r="T38" s="64"/>
      <c r="U38" s="64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</row>
    <row r="39" spans="1:174" s="8" customFormat="1" ht="15" customHeight="1" x14ac:dyDescent="0.25">
      <c r="A39" s="35" t="s">
        <v>2</v>
      </c>
      <c r="B39" s="42"/>
      <c r="C39" s="25" t="str">
        <f>IF(C41="","",IF(C40="Local",0.1,IF(C40="Nacional",0.2,IF(C40="Internacional",0.3))))</f>
        <v/>
      </c>
      <c r="D39" s="25" t="str">
        <f t="shared" ref="D39:L39" si="5">IF(D41="","",IF(D40="Local",0.1,IF(D40="Nacional",0.2,IF(D40="Internacional",0.3))))</f>
        <v/>
      </c>
      <c r="E39" s="25" t="str">
        <f t="shared" si="5"/>
        <v/>
      </c>
      <c r="F39" s="25" t="str">
        <f t="shared" si="5"/>
        <v/>
      </c>
      <c r="G39" s="31" t="str">
        <f t="shared" si="5"/>
        <v/>
      </c>
      <c r="H39" s="31" t="str">
        <f t="shared" si="5"/>
        <v/>
      </c>
      <c r="I39" s="31" t="str">
        <f t="shared" si="5"/>
        <v/>
      </c>
      <c r="J39" s="31" t="str">
        <f t="shared" si="5"/>
        <v/>
      </c>
      <c r="K39" s="31" t="str">
        <f t="shared" si="5"/>
        <v/>
      </c>
      <c r="L39" s="31" t="str">
        <f t="shared" si="5"/>
        <v/>
      </c>
      <c r="M39" s="43"/>
      <c r="N39" s="64"/>
      <c r="O39" s="64"/>
      <c r="P39" s="64">
        <v>19</v>
      </c>
      <c r="Q39" s="64"/>
      <c r="R39" s="64"/>
      <c r="S39" s="64"/>
      <c r="T39" s="64"/>
      <c r="U39" s="64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</row>
    <row r="40" spans="1:174" s="8" customFormat="1" ht="15" customHeight="1" x14ac:dyDescent="0.25">
      <c r="A40" s="42" t="s">
        <v>5</v>
      </c>
      <c r="B40" s="42"/>
      <c r="C40" s="13"/>
      <c r="D40" s="13"/>
      <c r="E40" s="13"/>
      <c r="F40" s="13"/>
      <c r="G40" s="61"/>
      <c r="H40" s="61"/>
      <c r="I40" s="61"/>
      <c r="J40" s="61"/>
      <c r="K40" s="61"/>
      <c r="L40" s="61"/>
      <c r="M40" s="43"/>
      <c r="N40" s="64"/>
      <c r="O40" s="64"/>
      <c r="P40" s="64">
        <v>20</v>
      </c>
      <c r="Q40" s="64"/>
      <c r="R40" s="64"/>
      <c r="S40" s="64"/>
      <c r="T40" s="64"/>
      <c r="U40" s="64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</row>
    <row r="41" spans="1:174" s="12" customFormat="1" ht="15" customHeight="1" x14ac:dyDescent="0.25">
      <c r="A41" s="35" t="s">
        <v>3</v>
      </c>
      <c r="B41" s="42"/>
      <c r="C41" s="10"/>
      <c r="D41" s="14"/>
      <c r="E41" s="14"/>
      <c r="F41" s="14"/>
      <c r="G41" s="34"/>
      <c r="H41" s="34"/>
      <c r="I41" s="34"/>
      <c r="J41" s="34"/>
      <c r="K41" s="34"/>
      <c r="L41" s="34"/>
      <c r="M41" s="43"/>
      <c r="N41" s="66"/>
      <c r="O41" s="66"/>
      <c r="P41" s="66"/>
      <c r="Q41" s="66"/>
      <c r="R41" s="66"/>
      <c r="S41" s="66"/>
      <c r="T41" s="66"/>
      <c r="U41" s="66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</row>
    <row r="42" spans="1:174" s="12" customFormat="1" ht="15" customHeight="1" x14ac:dyDescent="0.25">
      <c r="A42" s="35"/>
      <c r="B42" s="42"/>
      <c r="C42" s="62"/>
      <c r="D42" s="62"/>
      <c r="E42" s="62"/>
      <c r="F42" s="62"/>
      <c r="G42" s="62"/>
      <c r="H42" s="44"/>
      <c r="I42" s="44"/>
      <c r="J42" s="44"/>
      <c r="K42" s="44"/>
      <c r="L42" s="44"/>
      <c r="M42" s="43"/>
      <c r="N42" s="66"/>
      <c r="O42" s="66"/>
      <c r="P42" s="66"/>
      <c r="Q42" s="66"/>
      <c r="R42" s="66"/>
      <c r="S42" s="66"/>
      <c r="T42" s="66"/>
      <c r="U42" s="66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</row>
    <row r="43" spans="1:174" s="12" customFormat="1" ht="15" customHeight="1" x14ac:dyDescent="0.25">
      <c r="A43" s="35" t="s">
        <v>2</v>
      </c>
      <c r="B43" s="42"/>
      <c r="C43" s="25" t="str">
        <f>IF(C45="","",IF(C44="Local",0.1,IF(C44="Nacional",0.2,IF(C44="Internacional",0.3))))</f>
        <v/>
      </c>
      <c r="D43" s="25" t="str">
        <f t="shared" ref="D43:L43" si="6">IF(D45="","",IF(D44="Local",0.1,IF(D44="Nacional",0.2,IF(D44="Internacional",0.3))))</f>
        <v/>
      </c>
      <c r="E43" s="25" t="str">
        <f t="shared" si="6"/>
        <v/>
      </c>
      <c r="F43" s="25" t="str">
        <f t="shared" si="6"/>
        <v/>
      </c>
      <c r="G43" s="31" t="str">
        <f t="shared" si="6"/>
        <v/>
      </c>
      <c r="H43" s="31" t="str">
        <f t="shared" si="6"/>
        <v/>
      </c>
      <c r="I43" s="31" t="str">
        <f t="shared" si="6"/>
        <v/>
      </c>
      <c r="J43" s="31" t="str">
        <f t="shared" si="6"/>
        <v/>
      </c>
      <c r="K43" s="31" t="str">
        <f t="shared" si="6"/>
        <v/>
      </c>
      <c r="L43" s="31" t="str">
        <f t="shared" si="6"/>
        <v/>
      </c>
      <c r="M43" s="43"/>
      <c r="N43" s="66"/>
      <c r="O43" s="66"/>
      <c r="P43" s="66"/>
      <c r="Q43" s="66"/>
      <c r="R43" s="66"/>
      <c r="S43" s="66"/>
      <c r="T43" s="66"/>
      <c r="U43" s="66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</row>
    <row r="44" spans="1:174" s="12" customFormat="1" ht="15" customHeight="1" x14ac:dyDescent="0.25">
      <c r="A44" s="42" t="s">
        <v>5</v>
      </c>
      <c r="B44" s="42"/>
      <c r="C44" s="13"/>
      <c r="D44" s="13"/>
      <c r="E44" s="13"/>
      <c r="F44" s="13"/>
      <c r="G44" s="61"/>
      <c r="H44" s="61"/>
      <c r="I44" s="61"/>
      <c r="J44" s="61"/>
      <c r="K44" s="61"/>
      <c r="L44" s="61"/>
      <c r="M44" s="43"/>
      <c r="N44" s="66"/>
      <c r="O44" s="66"/>
      <c r="P44" s="66"/>
      <c r="Q44" s="66"/>
      <c r="R44" s="66"/>
      <c r="S44" s="66"/>
      <c r="T44" s="66"/>
      <c r="U44" s="66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</row>
    <row r="45" spans="1:174" s="12" customFormat="1" ht="15" customHeight="1" x14ac:dyDescent="0.25">
      <c r="A45" s="35" t="s">
        <v>3</v>
      </c>
      <c r="B45" s="42"/>
      <c r="C45" s="10"/>
      <c r="D45" s="14"/>
      <c r="E45" s="14"/>
      <c r="F45" s="14"/>
      <c r="G45" s="34"/>
      <c r="H45" s="34"/>
      <c r="I45" s="34"/>
      <c r="J45" s="34"/>
      <c r="K45" s="34"/>
      <c r="L45" s="34"/>
      <c r="M45" s="43"/>
      <c r="N45" s="66"/>
      <c r="O45" s="66"/>
      <c r="P45" s="66"/>
      <c r="Q45" s="66"/>
      <c r="R45" s="66"/>
      <c r="S45" s="66"/>
      <c r="T45" s="66"/>
      <c r="U45" s="66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</row>
    <row r="46" spans="1:174" s="8" customFormat="1" ht="15" customHeight="1" x14ac:dyDescent="0.25">
      <c r="A46" s="35"/>
      <c r="B46" s="42"/>
      <c r="C46" s="43"/>
      <c r="D46" s="43"/>
      <c r="E46" s="44"/>
      <c r="F46" s="43"/>
      <c r="G46" s="43"/>
      <c r="H46" s="43"/>
      <c r="I46" s="43"/>
      <c r="J46" s="43"/>
      <c r="K46" s="43"/>
      <c r="L46" s="43"/>
      <c r="M46" s="43"/>
      <c r="N46" s="64"/>
      <c r="O46" s="64"/>
      <c r="P46" s="64"/>
      <c r="Q46" s="64"/>
      <c r="R46" s="64"/>
      <c r="S46" s="64"/>
      <c r="T46" s="64"/>
      <c r="U46" s="64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</row>
    <row r="47" spans="1:174" s="8" customFormat="1" ht="15" customHeight="1" x14ac:dyDescent="0.25">
      <c r="A47" s="76" t="s">
        <v>32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1">
        <f>SUM(C49:L49)</f>
        <v>0</v>
      </c>
      <c r="N47" s="64"/>
      <c r="O47" s="64"/>
      <c r="P47" s="64"/>
      <c r="Q47" s="64"/>
      <c r="R47" s="64"/>
      <c r="S47" s="64"/>
      <c r="T47" s="64"/>
      <c r="U47" s="64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</row>
    <row r="48" spans="1:174" s="8" customFormat="1" ht="15" customHeight="1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1"/>
      <c r="N48" s="64"/>
      <c r="O48" s="64"/>
      <c r="P48" s="64"/>
      <c r="Q48" s="64"/>
      <c r="R48" s="64"/>
      <c r="S48" s="64"/>
      <c r="T48" s="64"/>
      <c r="U48" s="64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</row>
    <row r="49" spans="1:174" s="8" customFormat="1" ht="15" customHeight="1" x14ac:dyDescent="0.25">
      <c r="A49" s="35" t="s">
        <v>2</v>
      </c>
      <c r="B49" s="42"/>
      <c r="C49" s="26" t="str">
        <f>IF(C50="","",IF(C50&lt;&gt;0,0.1))</f>
        <v/>
      </c>
      <c r="D49" s="26" t="str">
        <f t="shared" ref="D49:G49" si="7">IF(D50="","",IF(D50&lt;&gt;0,0.1))</f>
        <v/>
      </c>
      <c r="E49" s="26" t="str">
        <f t="shared" si="7"/>
        <v/>
      </c>
      <c r="F49" s="26" t="str">
        <f t="shared" si="7"/>
        <v/>
      </c>
      <c r="G49" s="26" t="str">
        <f t="shared" si="7"/>
        <v/>
      </c>
      <c r="H49" s="32" t="str">
        <f t="shared" ref="H49:K49" si="8">IF(H50="","",IF(H50&lt;&gt;0,0.1))</f>
        <v/>
      </c>
      <c r="I49" s="32" t="str">
        <f t="shared" si="8"/>
        <v/>
      </c>
      <c r="J49" s="32" t="str">
        <f t="shared" si="8"/>
        <v/>
      </c>
      <c r="K49" s="32" t="str">
        <f t="shared" si="8"/>
        <v/>
      </c>
      <c r="L49" s="32" t="str">
        <f>IF(L50="","",IF(L50&lt;&gt;0,0.1))</f>
        <v/>
      </c>
      <c r="M49" s="43"/>
      <c r="N49" s="64"/>
      <c r="O49" s="64"/>
      <c r="P49" s="64"/>
      <c r="Q49" s="64"/>
      <c r="R49" s="64"/>
      <c r="S49" s="64"/>
      <c r="T49" s="64"/>
      <c r="U49" s="64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</row>
    <row r="50" spans="1:174" s="30" customFormat="1" ht="15" customHeight="1" x14ac:dyDescent="0.25">
      <c r="A50" s="35" t="s">
        <v>3</v>
      </c>
      <c r="B50" s="42"/>
      <c r="C50" s="1"/>
      <c r="D50" s="15"/>
      <c r="E50" s="15"/>
      <c r="F50" s="15"/>
      <c r="G50" s="14"/>
      <c r="H50" s="44"/>
      <c r="I50" s="44"/>
      <c r="J50" s="44"/>
      <c r="K50" s="44"/>
      <c r="L50" s="44"/>
      <c r="M50" s="43"/>
      <c r="N50" s="64"/>
      <c r="O50" s="64"/>
      <c r="P50" s="64"/>
      <c r="Q50" s="64"/>
      <c r="R50" s="64"/>
      <c r="S50" s="64"/>
      <c r="T50" s="64"/>
      <c r="U50" s="64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</row>
    <row r="51" spans="1:174" s="8" customFormat="1" ht="15" customHeight="1" x14ac:dyDescent="0.25">
      <c r="A51" s="35"/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64"/>
      <c r="O51" s="64"/>
      <c r="P51" s="64"/>
      <c r="Q51" s="64"/>
      <c r="R51" s="64"/>
      <c r="S51" s="64"/>
      <c r="T51" s="64"/>
      <c r="U51" s="64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</row>
    <row r="52" spans="1:174" s="8" customFormat="1" ht="15" customHeight="1" x14ac:dyDescent="0.25">
      <c r="A52" s="76" t="s">
        <v>33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22">
        <f>SUM(C53:L53)</f>
        <v>0</v>
      </c>
      <c r="N52" s="64"/>
      <c r="O52" s="64"/>
      <c r="P52" s="64"/>
      <c r="Q52" s="64"/>
      <c r="R52" s="64" t="s">
        <v>6</v>
      </c>
      <c r="S52" s="64">
        <v>0.1</v>
      </c>
      <c r="T52" s="64"/>
      <c r="U52" s="64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</row>
    <row r="53" spans="1:174" s="8" customFormat="1" ht="15" customHeight="1" x14ac:dyDescent="0.25">
      <c r="A53" s="35" t="s">
        <v>2</v>
      </c>
      <c r="B53" s="42"/>
      <c r="C53" s="25" t="str">
        <f>IF(C54="","",IF(C54&lt;&gt;0,0.2))</f>
        <v/>
      </c>
      <c r="D53" s="25" t="str">
        <f t="shared" ref="D53:G53" si="9">IF(D54="","",IF(D54&lt;&gt;0,0.2))</f>
        <v/>
      </c>
      <c r="E53" s="25" t="str">
        <f t="shared" si="9"/>
        <v/>
      </c>
      <c r="F53" s="25" t="str">
        <f t="shared" si="9"/>
        <v/>
      </c>
      <c r="G53" s="25" t="str">
        <f t="shared" si="9"/>
        <v/>
      </c>
      <c r="H53" s="31" t="str">
        <f t="shared" ref="H53:L53" si="10">IF(H54="","",IF(H54&lt;&gt;0,0.1))</f>
        <v/>
      </c>
      <c r="I53" s="31" t="str">
        <f t="shared" si="10"/>
        <v/>
      </c>
      <c r="J53" s="31" t="str">
        <f t="shared" si="10"/>
        <v/>
      </c>
      <c r="K53" s="31" t="str">
        <f t="shared" si="10"/>
        <v/>
      </c>
      <c r="L53" s="31" t="str">
        <f t="shared" si="10"/>
        <v/>
      </c>
      <c r="M53" s="43"/>
      <c r="N53" s="64"/>
      <c r="O53" s="64"/>
      <c r="P53" s="64"/>
      <c r="Q53" s="64"/>
      <c r="R53" s="64" t="s">
        <v>7</v>
      </c>
      <c r="S53" s="64">
        <v>0.2</v>
      </c>
      <c r="T53" s="64"/>
      <c r="U53" s="64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</row>
    <row r="54" spans="1:174" s="8" customFormat="1" ht="15" customHeight="1" x14ac:dyDescent="0.25">
      <c r="A54" s="35" t="s">
        <v>3</v>
      </c>
      <c r="B54" s="42"/>
      <c r="C54" s="15"/>
      <c r="D54" s="15"/>
      <c r="E54" s="15"/>
      <c r="F54" s="15"/>
      <c r="G54" s="14"/>
      <c r="H54" s="44"/>
      <c r="I54" s="44"/>
      <c r="J54" s="44"/>
      <c r="K54" s="44"/>
      <c r="L54" s="44"/>
      <c r="M54" s="43"/>
      <c r="N54" s="64"/>
      <c r="O54" s="64"/>
      <c r="P54" s="64"/>
      <c r="Q54" s="64"/>
      <c r="R54" s="64" t="s">
        <v>8</v>
      </c>
      <c r="S54" s="64">
        <v>0.3</v>
      </c>
      <c r="T54" s="64"/>
      <c r="U54" s="64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</row>
    <row r="55" spans="1:174" s="8" customFormat="1" ht="15" customHeight="1" x14ac:dyDescent="0.25">
      <c r="A55" s="35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64"/>
      <c r="O55" s="64"/>
      <c r="P55" s="64"/>
      <c r="Q55" s="64"/>
      <c r="R55" s="64"/>
      <c r="S55" s="64"/>
      <c r="T55" s="64"/>
      <c r="U55" s="64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</row>
    <row r="56" spans="1:174" s="8" customFormat="1" ht="15" customHeight="1" x14ac:dyDescent="0.25">
      <c r="A56" s="87" t="s">
        <v>23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23">
        <f>IF(N65&gt;4,4,IF(N65&lt;=4,N65))</f>
        <v>0</v>
      </c>
      <c r="N56" s="64"/>
      <c r="O56" s="64"/>
      <c r="P56" s="64"/>
      <c r="Q56" s="64"/>
      <c r="R56" s="64"/>
      <c r="S56" s="64"/>
      <c r="T56" s="64"/>
      <c r="U56" s="64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</row>
    <row r="57" spans="1:174" s="8" customFormat="1" ht="15" customHeight="1" x14ac:dyDescent="0.25">
      <c r="A57" s="77" t="s">
        <v>39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9"/>
      <c r="M57" s="74">
        <f>SUM(C63:G63,C59:L59)</f>
        <v>0</v>
      </c>
      <c r="N57" s="64"/>
      <c r="O57" s="64"/>
      <c r="P57" s="64"/>
      <c r="Q57" s="64"/>
      <c r="R57" s="64"/>
      <c r="S57" s="64"/>
      <c r="T57" s="64"/>
      <c r="U57" s="64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</row>
    <row r="58" spans="1:174" s="8" customFormat="1" ht="36.75" customHeight="1" x14ac:dyDescent="0.25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2"/>
      <c r="M58" s="75"/>
      <c r="N58" s="64"/>
      <c r="O58" s="64"/>
      <c r="P58" s="64"/>
      <c r="Q58" s="64"/>
      <c r="R58" s="64"/>
      <c r="S58" s="64"/>
      <c r="T58" s="64"/>
      <c r="U58" s="64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</row>
    <row r="59" spans="1:174" s="8" customFormat="1" ht="15" customHeight="1" x14ac:dyDescent="0.25">
      <c r="A59" s="42" t="s">
        <v>2</v>
      </c>
      <c r="B59" s="42"/>
      <c r="C59" s="25" t="str">
        <f>IF(C61="","",IF(C60="Sem Qualis",0.2,IF(C60="Qualis C",0.2,IF(C60="Qualis B5",0.3,IF(C60="Qualis B4",0.4,IF(C60="Qualis B3",0.5,IF(C60="Qualis B2",0.7,IF(C60="Qualis B1",0.9,IF(C60="Qualis A2",1.2,IF(C60="Qualis A1",1.5))))))))))</f>
        <v/>
      </c>
      <c r="D59" s="25" t="str">
        <f t="shared" ref="D59:L59" si="11">IF(D61="","",IF(D60="Sem Qualis",0.2,IF(D60="Qualis C",0.2,IF(D60="Qualis B5",0.3,IF(D60="Qualis B4",0.4,IF(D60="Qualis B3",0.5,IF(D60="Qualis B2",0.7,IF(D60="Qualis B1",0.9,IF(D60="Qualis A2",1.2,IF(D60="Qualis A1",1.5))))))))))</f>
        <v/>
      </c>
      <c r="E59" s="25" t="str">
        <f t="shared" si="11"/>
        <v/>
      </c>
      <c r="F59" s="25" t="str">
        <f t="shared" si="11"/>
        <v/>
      </c>
      <c r="G59" s="25" t="str">
        <f t="shared" si="11"/>
        <v/>
      </c>
      <c r="H59" s="25" t="str">
        <f t="shared" si="11"/>
        <v/>
      </c>
      <c r="I59" s="25" t="str">
        <f t="shared" si="11"/>
        <v/>
      </c>
      <c r="J59" s="25" t="str">
        <f t="shared" si="11"/>
        <v/>
      </c>
      <c r="K59" s="25" t="str">
        <f t="shared" si="11"/>
        <v/>
      </c>
      <c r="L59" s="25" t="str">
        <f t="shared" si="11"/>
        <v/>
      </c>
      <c r="M59" s="43"/>
      <c r="N59" s="64"/>
      <c r="O59" s="64"/>
      <c r="P59" s="64"/>
      <c r="Q59" s="64"/>
      <c r="R59" s="64"/>
      <c r="S59" s="64"/>
      <c r="T59" s="64"/>
      <c r="U59" s="64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</row>
    <row r="60" spans="1:174" s="8" customFormat="1" ht="15" customHeight="1" x14ac:dyDescent="0.25">
      <c r="A60" s="42" t="s">
        <v>4</v>
      </c>
      <c r="B60" s="4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43"/>
      <c r="N60" s="64"/>
      <c r="O60" s="64"/>
      <c r="P60" s="64"/>
      <c r="Q60" s="64"/>
      <c r="R60" s="64"/>
      <c r="S60" s="64"/>
      <c r="T60" s="64"/>
      <c r="U60" s="64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</row>
    <row r="61" spans="1:174" s="8" customFormat="1" ht="15" customHeight="1" x14ac:dyDescent="0.25">
      <c r="A61" s="35" t="s">
        <v>3</v>
      </c>
      <c r="B61" s="42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43"/>
      <c r="N61" s="64"/>
      <c r="O61" s="64"/>
      <c r="P61" s="64"/>
      <c r="Q61" s="64"/>
      <c r="R61" s="64"/>
      <c r="S61" s="64"/>
      <c r="T61" s="64"/>
      <c r="U61" s="64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</row>
    <row r="62" spans="1:174" s="8" customFormat="1" ht="15" customHeight="1" x14ac:dyDescent="0.25">
      <c r="A62" s="35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64"/>
      <c r="O62" s="64"/>
      <c r="P62" s="64"/>
      <c r="Q62" s="64"/>
      <c r="R62" s="64"/>
      <c r="S62" s="64"/>
      <c r="T62" s="64"/>
      <c r="U62" s="64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</row>
    <row r="63" spans="1:174" s="8" customFormat="1" ht="15" customHeight="1" x14ac:dyDescent="0.25">
      <c r="A63" s="42" t="s">
        <v>2</v>
      </c>
      <c r="B63" s="42"/>
      <c r="C63" s="25" t="str">
        <f>IF(C65="","",IF(C64="Sem Qualis",0.2,IF(C64="Qualis C",0.2,IF(C64="Qualis B5",0.3,IF(C64="Qualis B4",0.4,IF(C64="Qualis B3",0.5,IF(C64="Qualis B2",0.7,IF(C64="Qualis B1",0.9,IF(C64="Qualis A2",1.2,IF(C64="Qualis A1",1.5))))))))))</f>
        <v/>
      </c>
      <c r="D63" s="25" t="str">
        <f t="shared" ref="D63:G63" si="12">IF(D65="","",IF(D64="Sem Qualis",0.2,IF(D64="Qualis C",0.2,IF(D64="Qualis B5",0.3,IF(D64="Qualis B4",0.4,IF(D64="Qualis B3",0.5,IF(D64="Qualis B2",0.7,IF(D64="Qualis B1",0.9,IF(D64="Qualis A2",1.2,IF(D64="Qualis A1",1.5))))))))))</f>
        <v/>
      </c>
      <c r="E63" s="25" t="str">
        <f t="shared" si="12"/>
        <v/>
      </c>
      <c r="F63" s="31" t="str">
        <f t="shared" si="12"/>
        <v/>
      </c>
      <c r="G63" s="31" t="str">
        <f t="shared" si="12"/>
        <v/>
      </c>
      <c r="H63" s="44"/>
      <c r="I63" s="44"/>
      <c r="J63" s="44"/>
      <c r="K63" s="44"/>
      <c r="L63" s="44"/>
      <c r="M63" s="43"/>
      <c r="N63" s="64"/>
      <c r="O63" s="64"/>
      <c r="P63" s="64"/>
      <c r="Q63" s="64"/>
      <c r="R63" s="64"/>
      <c r="S63" s="64"/>
      <c r="T63" s="64"/>
      <c r="U63" s="64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</row>
    <row r="64" spans="1:174" s="8" customFormat="1" ht="15" customHeight="1" x14ac:dyDescent="0.25">
      <c r="A64" s="42" t="s">
        <v>4</v>
      </c>
      <c r="B64" s="42"/>
      <c r="C64" s="9"/>
      <c r="D64" s="9"/>
      <c r="E64" s="10"/>
      <c r="F64" s="44"/>
      <c r="G64" s="44"/>
      <c r="H64" s="44"/>
      <c r="I64" s="44"/>
      <c r="J64" s="44"/>
      <c r="K64" s="44"/>
      <c r="L64" s="44"/>
      <c r="M64" s="43"/>
      <c r="N64" s="64"/>
      <c r="O64" s="64"/>
      <c r="P64" s="64"/>
      <c r="Q64" s="64"/>
      <c r="R64" s="64"/>
      <c r="S64" s="64"/>
      <c r="T64" s="64"/>
      <c r="U64" s="64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</row>
    <row r="65" spans="1:174" s="8" customFormat="1" ht="15" customHeight="1" x14ac:dyDescent="0.25">
      <c r="A65" s="35" t="s">
        <v>3</v>
      </c>
      <c r="B65" s="42"/>
      <c r="C65" s="10"/>
      <c r="D65" s="10"/>
      <c r="E65" s="10"/>
      <c r="F65" s="44"/>
      <c r="G65" s="44"/>
      <c r="H65" s="44"/>
      <c r="I65" s="44"/>
      <c r="J65" s="44"/>
      <c r="K65" s="44"/>
      <c r="L65" s="44"/>
      <c r="M65" s="43"/>
      <c r="N65" s="67">
        <f>SUM(M57,M67,M72,M77,M81)</f>
        <v>0</v>
      </c>
      <c r="O65" s="64"/>
      <c r="P65" s="64"/>
      <c r="Q65" s="64"/>
      <c r="R65" s="67"/>
      <c r="S65" s="64"/>
      <c r="T65" s="64"/>
      <c r="U65" s="64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</row>
    <row r="66" spans="1:174" s="12" customFormat="1" ht="15" customHeight="1" x14ac:dyDescent="0.25">
      <c r="A66" s="35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66"/>
      <c r="O66" s="66"/>
      <c r="P66" s="66"/>
      <c r="Q66" s="66"/>
      <c r="R66" s="66"/>
      <c r="S66" s="66"/>
      <c r="T66" s="66"/>
      <c r="U66" s="66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</row>
    <row r="67" spans="1:174" s="12" customFormat="1" ht="15" customHeight="1" x14ac:dyDescent="0.25">
      <c r="A67" s="76" t="s">
        <v>34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1">
        <f>SUM(C69:H69)</f>
        <v>0</v>
      </c>
      <c r="N67" s="66"/>
      <c r="O67" s="66"/>
      <c r="P67" s="66"/>
      <c r="Q67" s="66"/>
      <c r="R67" s="66"/>
      <c r="S67" s="66"/>
      <c r="T67" s="66"/>
      <c r="U67" s="66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</row>
    <row r="68" spans="1:174" s="8" customFormat="1" ht="15" customHeight="1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1"/>
      <c r="N68" s="64"/>
      <c r="O68" s="64"/>
      <c r="P68" s="64"/>
      <c r="Q68" s="68"/>
      <c r="R68" s="69"/>
      <c r="S68" s="64"/>
      <c r="T68" s="64"/>
      <c r="U68" s="64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</row>
    <row r="69" spans="1:174" s="8" customFormat="1" ht="15" customHeight="1" x14ac:dyDescent="0.25">
      <c r="A69" s="35" t="s">
        <v>2</v>
      </c>
      <c r="B69" s="42"/>
      <c r="C69" s="25" t="str">
        <f>IF(C70="","",IF(C70&lt;&gt;0,0.2))</f>
        <v/>
      </c>
      <c r="D69" s="25" t="str">
        <f t="shared" ref="D69:G69" si="13">IF(D70="","",IF(D70&lt;&gt;0,0.2))</f>
        <v/>
      </c>
      <c r="E69" s="25" t="str">
        <f t="shared" si="13"/>
        <v/>
      </c>
      <c r="F69" s="25" t="str">
        <f t="shared" si="13"/>
        <v/>
      </c>
      <c r="G69" s="25" t="str">
        <f t="shared" si="13"/>
        <v/>
      </c>
      <c r="H69" s="31" t="str">
        <f t="shared" ref="H69" si="14">IF(H70="","",IF(H70&lt;&gt;0,0.5))</f>
        <v/>
      </c>
      <c r="I69" s="43"/>
      <c r="J69" s="43"/>
      <c r="K69" s="43"/>
      <c r="L69" s="43"/>
      <c r="M69" s="43"/>
      <c r="N69" s="64"/>
      <c r="O69" s="68"/>
      <c r="P69" s="69"/>
      <c r="Q69" s="68"/>
      <c r="R69" s="69"/>
      <c r="S69" s="64"/>
      <c r="T69" s="64"/>
      <c r="U69" s="64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</row>
    <row r="70" spans="1:174" s="8" customFormat="1" ht="15" customHeight="1" x14ac:dyDescent="0.25">
      <c r="A70" s="35" t="s">
        <v>3</v>
      </c>
      <c r="B70" s="42"/>
      <c r="C70" s="9"/>
      <c r="D70" s="9"/>
      <c r="E70" s="9"/>
      <c r="F70" s="9"/>
      <c r="G70" s="10"/>
      <c r="H70" s="44"/>
      <c r="I70" s="43"/>
      <c r="J70" s="43"/>
      <c r="K70" s="43"/>
      <c r="L70" s="43"/>
      <c r="M70" s="43"/>
      <c r="N70" s="64"/>
      <c r="O70" s="68"/>
      <c r="P70" s="69"/>
      <c r="Q70" s="68"/>
      <c r="R70" s="69" t="s">
        <v>38</v>
      </c>
      <c r="S70" s="64">
        <v>0.2</v>
      </c>
      <c r="T70" s="64"/>
      <c r="U70" s="64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</row>
    <row r="71" spans="1:174" s="8" customFormat="1" ht="15" customHeight="1" x14ac:dyDescent="0.25">
      <c r="A71" s="35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64"/>
      <c r="O71" s="68"/>
      <c r="P71" s="69"/>
      <c r="Q71" s="68"/>
      <c r="R71" s="69" t="s">
        <v>9</v>
      </c>
      <c r="S71" s="64">
        <v>0.3</v>
      </c>
      <c r="T71" s="64"/>
      <c r="U71" s="64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</row>
    <row r="72" spans="1:174" s="8" customFormat="1" ht="15" customHeight="1" x14ac:dyDescent="0.25">
      <c r="A72" s="72" t="s">
        <v>35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3">
        <f>SUM(C74:E74)</f>
        <v>0</v>
      </c>
      <c r="N72" s="64"/>
      <c r="O72" s="68"/>
      <c r="P72" s="69"/>
      <c r="Q72" s="68"/>
      <c r="R72" s="69" t="s">
        <v>10</v>
      </c>
      <c r="S72" s="64">
        <v>0.4</v>
      </c>
      <c r="T72" s="64"/>
      <c r="U72" s="64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</row>
    <row r="73" spans="1:174" s="8" customFormat="1" ht="15" customHeight="1" x14ac:dyDescent="0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3"/>
      <c r="N73" s="64"/>
      <c r="O73" s="68"/>
      <c r="P73" s="69"/>
      <c r="Q73" s="68"/>
      <c r="R73" s="69" t="s">
        <v>11</v>
      </c>
      <c r="S73" s="64">
        <v>0.5</v>
      </c>
      <c r="T73" s="64"/>
      <c r="U73" s="64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</row>
    <row r="74" spans="1:174" s="8" customFormat="1" ht="15" customHeight="1" x14ac:dyDescent="0.25">
      <c r="A74" s="35" t="s">
        <v>2</v>
      </c>
      <c r="B74" s="42"/>
      <c r="C74" s="25" t="str">
        <f>IF(C75="","",IF(C75&lt;&gt;0,0.5))</f>
        <v/>
      </c>
      <c r="D74" s="25" t="str">
        <f>IF(D75="","",IF(D75&lt;&gt;0,0.5))</f>
        <v/>
      </c>
      <c r="E74" s="31" t="str">
        <f t="shared" ref="E74" si="15">IF(E75="","",IF(E75&lt;&gt;0,1))</f>
        <v/>
      </c>
      <c r="F74" s="43"/>
      <c r="G74" s="43"/>
      <c r="H74" s="43"/>
      <c r="I74" s="43"/>
      <c r="J74" s="43"/>
      <c r="K74" s="43"/>
      <c r="L74" s="43"/>
      <c r="M74" s="43"/>
      <c r="N74" s="64"/>
      <c r="O74" s="68"/>
      <c r="P74" s="69"/>
      <c r="Q74" s="68"/>
      <c r="R74" s="69" t="s">
        <v>12</v>
      </c>
      <c r="S74" s="64">
        <v>0.7</v>
      </c>
      <c r="T74" s="64"/>
      <c r="U74" s="64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</row>
    <row r="75" spans="1:174" s="8" customFormat="1" ht="15" customHeight="1" x14ac:dyDescent="0.25">
      <c r="A75" s="35" t="s">
        <v>3</v>
      </c>
      <c r="B75" s="42"/>
      <c r="C75" s="9"/>
      <c r="D75" s="10"/>
      <c r="E75" s="44"/>
      <c r="F75" s="43"/>
      <c r="G75" s="43"/>
      <c r="H75" s="43"/>
      <c r="I75" s="43"/>
      <c r="J75" s="43"/>
      <c r="K75" s="43"/>
      <c r="L75" s="43"/>
      <c r="M75" s="43"/>
      <c r="N75" s="64"/>
      <c r="O75" s="68"/>
      <c r="P75" s="69"/>
      <c r="Q75" s="68"/>
      <c r="R75" s="69" t="s">
        <v>13</v>
      </c>
      <c r="S75" s="64">
        <v>0.9</v>
      </c>
      <c r="T75" s="64"/>
      <c r="U75" s="64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</row>
    <row r="76" spans="1:174" s="8" customFormat="1" ht="15" customHeight="1" x14ac:dyDescent="0.25">
      <c r="A76" s="35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64"/>
      <c r="O76" s="68"/>
      <c r="P76" s="69"/>
      <c r="Q76" s="68"/>
      <c r="R76" s="69" t="s">
        <v>14</v>
      </c>
      <c r="S76" s="64">
        <v>1.2</v>
      </c>
      <c r="T76" s="64"/>
      <c r="U76" s="64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</row>
    <row r="77" spans="1:174" s="8" customFormat="1" ht="30.75" customHeight="1" x14ac:dyDescent="0.25">
      <c r="A77" s="76" t="s">
        <v>36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22">
        <f>SUM(C78:L78)</f>
        <v>0</v>
      </c>
      <c r="N77" s="64"/>
      <c r="O77" s="68"/>
      <c r="P77" s="69"/>
      <c r="Q77" s="68"/>
      <c r="R77" s="69" t="s">
        <v>15</v>
      </c>
      <c r="S77" s="64">
        <v>1.5</v>
      </c>
      <c r="T77" s="64"/>
      <c r="U77" s="64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</row>
    <row r="78" spans="1:174" s="8" customFormat="1" ht="15" customHeight="1" x14ac:dyDescent="0.25">
      <c r="A78" s="35" t="s">
        <v>2</v>
      </c>
      <c r="B78" s="42"/>
      <c r="C78" s="27" t="str">
        <f>IF(C79="","",IF(C79&lt;&gt;0,0.1))</f>
        <v/>
      </c>
      <c r="D78" s="27" t="str">
        <f t="shared" ref="D78:L78" si="16">IF(D79="","",IF(D79&lt;&gt;0,0.1))</f>
        <v/>
      </c>
      <c r="E78" s="27" t="str">
        <f t="shared" si="16"/>
        <v/>
      </c>
      <c r="F78" s="27" t="str">
        <f t="shared" si="16"/>
        <v/>
      </c>
      <c r="G78" s="27" t="str">
        <f t="shared" si="16"/>
        <v/>
      </c>
      <c r="H78" s="27" t="str">
        <f t="shared" si="16"/>
        <v/>
      </c>
      <c r="I78" s="27" t="str">
        <f t="shared" si="16"/>
        <v/>
      </c>
      <c r="J78" s="27" t="str">
        <f t="shared" si="16"/>
        <v/>
      </c>
      <c r="K78" s="27" t="str">
        <f t="shared" si="16"/>
        <v/>
      </c>
      <c r="L78" s="27" t="str">
        <f t="shared" si="16"/>
        <v/>
      </c>
      <c r="M78" s="51"/>
      <c r="N78" s="64"/>
      <c r="O78" s="68"/>
      <c r="P78" s="69"/>
      <c r="Q78" s="68"/>
      <c r="R78" s="64"/>
      <c r="S78" s="64"/>
      <c r="T78" s="64"/>
      <c r="U78" s="64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</row>
    <row r="79" spans="1:174" s="8" customFormat="1" ht="15" customHeight="1" x14ac:dyDescent="0.25">
      <c r="A79" s="35" t="s">
        <v>3</v>
      </c>
      <c r="B79" s="42"/>
      <c r="C79" s="16"/>
      <c r="D79" s="16"/>
      <c r="E79" s="16"/>
      <c r="F79" s="16"/>
      <c r="G79" s="16"/>
      <c r="H79" s="50"/>
      <c r="I79" s="50"/>
      <c r="J79" s="50"/>
      <c r="K79" s="50"/>
      <c r="L79" s="50"/>
      <c r="M79" s="51"/>
      <c r="N79" s="64"/>
      <c r="O79" s="68"/>
      <c r="P79" s="69"/>
      <c r="Q79" s="68"/>
      <c r="R79" s="64"/>
      <c r="S79" s="64"/>
      <c r="T79" s="64"/>
      <c r="U79" s="64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</row>
    <row r="80" spans="1:174" s="8" customFormat="1" ht="15" customHeight="1" x14ac:dyDescent="0.25">
      <c r="A80" s="35"/>
      <c r="B80" s="4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1"/>
      <c r="N80" s="64"/>
      <c r="O80" s="68"/>
      <c r="P80" s="69"/>
      <c r="Q80" s="68"/>
      <c r="R80" s="64"/>
      <c r="S80" s="64"/>
      <c r="T80" s="64"/>
      <c r="U80" s="64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</row>
    <row r="81" spans="1:174" s="8" customFormat="1" ht="30" customHeight="1" x14ac:dyDescent="0.25">
      <c r="A81" s="88" t="s">
        <v>37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90"/>
      <c r="M81" s="24">
        <f>SUM(C82:L82)</f>
        <v>0</v>
      </c>
      <c r="N81" s="64"/>
      <c r="O81" s="68"/>
      <c r="P81" s="69"/>
      <c r="Q81" s="68"/>
      <c r="R81" s="64"/>
      <c r="S81" s="64"/>
      <c r="T81" s="64"/>
      <c r="U81" s="64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</row>
    <row r="82" spans="1:174" s="8" customFormat="1" ht="15" customHeight="1" x14ac:dyDescent="0.25">
      <c r="A82" s="35" t="s">
        <v>2</v>
      </c>
      <c r="B82" s="42"/>
      <c r="C82" s="28" t="str">
        <f>IF(C83="","",IF(C83&lt;&gt;0,0.2))</f>
        <v/>
      </c>
      <c r="D82" s="28" t="str">
        <f t="shared" ref="D82:G82" si="17">IF(D83="","",IF(D83&lt;&gt;0,0.2))</f>
        <v/>
      </c>
      <c r="E82" s="28" t="str">
        <f t="shared" si="17"/>
        <v/>
      </c>
      <c r="F82" s="28" t="str">
        <f t="shared" si="17"/>
        <v/>
      </c>
      <c r="G82" s="28" t="str">
        <f t="shared" si="17"/>
        <v/>
      </c>
      <c r="H82" s="28" t="str">
        <f t="shared" ref="H82:L82" si="18">IF(H83="","",IF(H83&lt;&gt;0,0.1))</f>
        <v/>
      </c>
      <c r="I82" s="28" t="str">
        <f t="shared" si="18"/>
        <v/>
      </c>
      <c r="J82" s="28" t="str">
        <f t="shared" si="18"/>
        <v/>
      </c>
      <c r="K82" s="28" t="str">
        <f t="shared" si="18"/>
        <v/>
      </c>
      <c r="L82" s="28" t="str">
        <f t="shared" si="18"/>
        <v/>
      </c>
      <c r="M82" s="44"/>
      <c r="N82" s="64"/>
      <c r="O82" s="68"/>
      <c r="P82" s="69"/>
      <c r="Q82" s="64"/>
      <c r="R82" s="64"/>
      <c r="S82" s="64"/>
      <c r="T82" s="64"/>
      <c r="U82" s="64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</row>
    <row r="83" spans="1:174" s="8" customFormat="1" ht="15" customHeight="1" x14ac:dyDescent="0.25">
      <c r="A83" s="35" t="s">
        <v>3</v>
      </c>
      <c r="B83" s="35"/>
      <c r="C83" s="17"/>
      <c r="D83" s="17"/>
      <c r="E83" s="17"/>
      <c r="F83" s="17"/>
      <c r="G83" s="17"/>
      <c r="H83" s="53"/>
      <c r="I83" s="53"/>
      <c r="J83" s="53"/>
      <c r="K83" s="53"/>
      <c r="L83" s="53"/>
      <c r="M83" s="41"/>
      <c r="N83" s="64"/>
      <c r="O83" s="64"/>
      <c r="P83" s="64"/>
      <c r="Q83" s="64"/>
      <c r="R83" s="64"/>
      <c r="S83" s="64"/>
      <c r="T83" s="64"/>
      <c r="U83" s="64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</row>
    <row r="84" spans="1:174" s="8" customFormat="1" ht="15" customHeight="1" x14ac:dyDescent="0.25">
      <c r="A84" s="35"/>
      <c r="B84" s="35"/>
      <c r="C84" s="54"/>
      <c r="D84" s="54"/>
      <c r="E84" s="54"/>
      <c r="F84" s="54"/>
      <c r="G84" s="54"/>
      <c r="H84" s="55"/>
      <c r="I84" s="55"/>
      <c r="J84" s="55"/>
      <c r="K84" s="55"/>
      <c r="L84" s="55"/>
      <c r="M84" s="41"/>
      <c r="N84" s="64"/>
      <c r="O84" s="64"/>
      <c r="P84" s="64"/>
      <c r="Q84" s="64"/>
      <c r="R84" s="64"/>
      <c r="S84" s="64"/>
      <c r="T84" s="64"/>
      <c r="U84" s="64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</row>
    <row r="85" spans="1:174" s="8" customFormat="1" ht="32.25" customHeight="1" x14ac:dyDescent="0.25">
      <c r="A85" s="56"/>
      <c r="B85" s="56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8"/>
      <c r="N85" s="64"/>
      <c r="O85" s="64"/>
      <c r="P85" s="64"/>
      <c r="Q85" s="64"/>
      <c r="R85" s="64"/>
      <c r="S85" s="64"/>
      <c r="T85" s="64"/>
      <c r="U85" s="64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</row>
    <row r="86" spans="1:174" s="8" customFormat="1" x14ac:dyDescent="0.25">
      <c r="A86" s="56"/>
      <c r="B86" s="56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8"/>
      <c r="N86" s="64"/>
      <c r="O86" s="64"/>
      <c r="P86" s="64"/>
      <c r="Q86" s="64"/>
      <c r="R86" s="64"/>
      <c r="S86" s="64"/>
      <c r="T86" s="64"/>
      <c r="U86" s="64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</row>
    <row r="87" spans="1:174" s="8" customFormat="1" x14ac:dyDescent="0.25">
      <c r="A87" s="56"/>
      <c r="B87" s="56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8"/>
      <c r="N87" s="64"/>
      <c r="O87" s="64"/>
      <c r="P87" s="64"/>
      <c r="Q87" s="64"/>
      <c r="R87" s="64"/>
      <c r="S87" s="64"/>
      <c r="T87" s="64"/>
      <c r="U87" s="64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</row>
    <row r="88" spans="1:174" s="8" customFormat="1" x14ac:dyDescent="0.25">
      <c r="A88" s="56"/>
      <c r="B88" s="56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/>
      <c r="N88" s="64"/>
      <c r="O88" s="64"/>
      <c r="P88" s="64"/>
      <c r="Q88" s="64"/>
      <c r="R88" s="64"/>
      <c r="S88" s="64"/>
      <c r="T88" s="64"/>
      <c r="U88" s="64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</row>
    <row r="89" spans="1:174" s="8" customFormat="1" ht="32.25" customHeight="1" x14ac:dyDescent="0.25">
      <c r="A89" s="56"/>
      <c r="B89" s="56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8"/>
      <c r="N89" s="64"/>
      <c r="O89" s="64"/>
      <c r="P89" s="64"/>
      <c r="Q89" s="64"/>
      <c r="R89" s="64"/>
      <c r="S89" s="64"/>
      <c r="T89" s="64"/>
      <c r="U89" s="64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</row>
    <row r="90" spans="1:174" s="8" customFormat="1" x14ac:dyDescent="0.25">
      <c r="A90" s="56"/>
      <c r="B90" s="56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8"/>
      <c r="N90" s="64"/>
      <c r="O90" s="70"/>
      <c r="P90" s="64"/>
      <c r="Q90" s="64"/>
      <c r="R90" s="64"/>
      <c r="S90" s="64"/>
      <c r="T90" s="64"/>
      <c r="U90" s="64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</row>
    <row r="91" spans="1:174" x14ac:dyDescent="0.25">
      <c r="M91" s="58"/>
    </row>
    <row r="92" spans="1:174" x14ac:dyDescent="0.25">
      <c r="M92" s="58"/>
    </row>
    <row r="93" spans="1:174" x14ac:dyDescent="0.25">
      <c r="M93" s="58"/>
    </row>
    <row r="94" spans="1:174" x14ac:dyDescent="0.25">
      <c r="M94" s="58"/>
    </row>
    <row r="95" spans="1:174" x14ac:dyDescent="0.25">
      <c r="M95" s="58"/>
    </row>
    <row r="96" spans="1:174" x14ac:dyDescent="0.25">
      <c r="M96" s="58"/>
    </row>
    <row r="97" spans="13:13" x14ac:dyDescent="0.25">
      <c r="M97" s="58"/>
    </row>
    <row r="98" spans="13:13" x14ac:dyDescent="0.25">
      <c r="M98" s="58"/>
    </row>
    <row r="99" spans="13:13" x14ac:dyDescent="0.25">
      <c r="M99" s="58"/>
    </row>
    <row r="100" spans="13:13" x14ac:dyDescent="0.25">
      <c r="M100" s="58"/>
    </row>
    <row r="101" spans="13:13" x14ac:dyDescent="0.25">
      <c r="M101" s="58"/>
    </row>
    <row r="102" spans="13:13" x14ac:dyDescent="0.25">
      <c r="M102" s="58"/>
    </row>
    <row r="103" spans="13:13" x14ac:dyDescent="0.25">
      <c r="M103" s="58"/>
    </row>
    <row r="104" spans="13:13" x14ac:dyDescent="0.25">
      <c r="M104" s="58"/>
    </row>
    <row r="105" spans="13:13" x14ac:dyDescent="0.25">
      <c r="M105" s="58"/>
    </row>
    <row r="106" spans="13:13" x14ac:dyDescent="0.25">
      <c r="M106" s="58"/>
    </row>
    <row r="107" spans="13:13" x14ac:dyDescent="0.25">
      <c r="M107" s="58"/>
    </row>
    <row r="108" spans="13:13" x14ac:dyDescent="0.25">
      <c r="M108" s="58"/>
    </row>
    <row r="109" spans="13:13" x14ac:dyDescent="0.25">
      <c r="M109" s="58"/>
    </row>
    <row r="110" spans="13:13" x14ac:dyDescent="0.25">
      <c r="M110" s="58"/>
    </row>
    <row r="111" spans="13:13" x14ac:dyDescent="0.25">
      <c r="M111" s="58"/>
    </row>
    <row r="112" spans="13:13" x14ac:dyDescent="0.25">
      <c r="M112" s="58"/>
    </row>
    <row r="113" spans="13:13" x14ac:dyDescent="0.25">
      <c r="M113" s="58"/>
    </row>
    <row r="114" spans="13:13" x14ac:dyDescent="0.25">
      <c r="M114" s="58"/>
    </row>
    <row r="115" spans="13:13" x14ac:dyDescent="0.25">
      <c r="M115" s="58"/>
    </row>
    <row r="116" spans="13:13" x14ac:dyDescent="0.25">
      <c r="M116" s="58"/>
    </row>
    <row r="117" spans="13:13" x14ac:dyDescent="0.25">
      <c r="M117" s="58"/>
    </row>
    <row r="118" spans="13:13" x14ac:dyDescent="0.25">
      <c r="M118" s="58"/>
    </row>
    <row r="119" spans="13:13" x14ac:dyDescent="0.25">
      <c r="M119" s="58"/>
    </row>
    <row r="120" spans="13:13" x14ac:dyDescent="0.25">
      <c r="M120" s="58"/>
    </row>
    <row r="121" spans="13:13" x14ac:dyDescent="0.25">
      <c r="M121" s="58"/>
    </row>
    <row r="122" spans="13:13" x14ac:dyDescent="0.25">
      <c r="M122" s="58"/>
    </row>
    <row r="123" spans="13:13" x14ac:dyDescent="0.25">
      <c r="M123" s="58"/>
    </row>
    <row r="124" spans="13:13" x14ac:dyDescent="0.25">
      <c r="M124" s="58"/>
    </row>
    <row r="125" spans="13:13" x14ac:dyDescent="0.25">
      <c r="M125" s="58"/>
    </row>
    <row r="126" spans="13:13" x14ac:dyDescent="0.25">
      <c r="M126" s="58"/>
    </row>
    <row r="127" spans="13:13" x14ac:dyDescent="0.25">
      <c r="M127" s="58"/>
    </row>
    <row r="128" spans="13:13" x14ac:dyDescent="0.25">
      <c r="M128" s="58"/>
    </row>
    <row r="129" spans="13:13" x14ac:dyDescent="0.25">
      <c r="M129" s="58"/>
    </row>
    <row r="130" spans="13:13" x14ac:dyDescent="0.25">
      <c r="M130" s="58"/>
    </row>
    <row r="131" spans="13:13" x14ac:dyDescent="0.25">
      <c r="M131" s="58"/>
    </row>
    <row r="132" spans="13:13" x14ac:dyDescent="0.25">
      <c r="M132" s="58"/>
    </row>
    <row r="133" spans="13:13" x14ac:dyDescent="0.25">
      <c r="M133" s="58"/>
    </row>
    <row r="134" spans="13:13" x14ac:dyDescent="0.25">
      <c r="M134" s="58"/>
    </row>
    <row r="135" spans="13:13" x14ac:dyDescent="0.25">
      <c r="M135" s="58"/>
    </row>
    <row r="136" spans="13:13" x14ac:dyDescent="0.25">
      <c r="M136" s="58"/>
    </row>
    <row r="137" spans="13:13" x14ac:dyDescent="0.25">
      <c r="M137" s="58"/>
    </row>
    <row r="138" spans="13:13" x14ac:dyDescent="0.25">
      <c r="M138" s="58"/>
    </row>
    <row r="139" spans="13:13" x14ac:dyDescent="0.25">
      <c r="M139" s="58"/>
    </row>
    <row r="140" spans="13:13" x14ac:dyDescent="0.25">
      <c r="M140" s="58"/>
    </row>
    <row r="141" spans="13:13" x14ac:dyDescent="0.25">
      <c r="M141" s="58"/>
    </row>
    <row r="142" spans="13:13" x14ac:dyDescent="0.25">
      <c r="M142" s="58"/>
    </row>
    <row r="143" spans="13:13" x14ac:dyDescent="0.25">
      <c r="M143" s="58"/>
    </row>
    <row r="144" spans="13:13" x14ac:dyDescent="0.25">
      <c r="M144" s="58"/>
    </row>
    <row r="145" spans="13:13" x14ac:dyDescent="0.25">
      <c r="M145" s="58"/>
    </row>
    <row r="146" spans="13:13" x14ac:dyDescent="0.25">
      <c r="M146" s="58"/>
    </row>
    <row r="147" spans="13:13" x14ac:dyDescent="0.25">
      <c r="M147" s="58"/>
    </row>
    <row r="148" spans="13:13" x14ac:dyDescent="0.25">
      <c r="M148" s="58"/>
    </row>
    <row r="149" spans="13:13" x14ac:dyDescent="0.25">
      <c r="M149" s="58"/>
    </row>
    <row r="150" spans="13:13" x14ac:dyDescent="0.25">
      <c r="M150" s="58"/>
    </row>
    <row r="151" spans="13:13" x14ac:dyDescent="0.25">
      <c r="M151" s="58"/>
    </row>
    <row r="152" spans="13:13" x14ac:dyDescent="0.25">
      <c r="M152" s="58"/>
    </row>
    <row r="153" spans="13:13" x14ac:dyDescent="0.25">
      <c r="M153" s="58"/>
    </row>
    <row r="154" spans="13:13" x14ac:dyDescent="0.25">
      <c r="M154" s="58"/>
    </row>
    <row r="155" spans="13:13" x14ac:dyDescent="0.25">
      <c r="M155" s="58"/>
    </row>
    <row r="156" spans="13:13" x14ac:dyDescent="0.25">
      <c r="M156" s="58"/>
    </row>
    <row r="157" spans="13:13" x14ac:dyDescent="0.25">
      <c r="M157" s="58"/>
    </row>
    <row r="158" spans="13:13" x14ac:dyDescent="0.25">
      <c r="M158" s="58"/>
    </row>
    <row r="159" spans="13:13" x14ac:dyDescent="0.25">
      <c r="M159" s="58"/>
    </row>
    <row r="160" spans="13:13" x14ac:dyDescent="0.25">
      <c r="M160" s="58"/>
    </row>
    <row r="161" spans="13:13" x14ac:dyDescent="0.25">
      <c r="M161" s="58"/>
    </row>
    <row r="162" spans="13:13" x14ac:dyDescent="0.25">
      <c r="M162" s="58"/>
    </row>
    <row r="163" spans="13:13" x14ac:dyDescent="0.25">
      <c r="M163" s="58"/>
    </row>
    <row r="164" spans="13:13" x14ac:dyDescent="0.25">
      <c r="M164" s="58"/>
    </row>
    <row r="165" spans="13:13" x14ac:dyDescent="0.25">
      <c r="M165" s="58"/>
    </row>
    <row r="166" spans="13:13" x14ac:dyDescent="0.25">
      <c r="M166" s="58"/>
    </row>
    <row r="167" spans="13:13" x14ac:dyDescent="0.25">
      <c r="M167" s="58"/>
    </row>
    <row r="168" spans="13:13" x14ac:dyDescent="0.25">
      <c r="M168" s="58"/>
    </row>
    <row r="169" spans="13:13" x14ac:dyDescent="0.25">
      <c r="M169" s="58"/>
    </row>
    <row r="170" spans="13:13" x14ac:dyDescent="0.25">
      <c r="M170" s="58"/>
    </row>
    <row r="171" spans="13:13" x14ac:dyDescent="0.25">
      <c r="M171" s="58"/>
    </row>
    <row r="172" spans="13:13" x14ac:dyDescent="0.25">
      <c r="M172" s="58"/>
    </row>
    <row r="173" spans="13:13" x14ac:dyDescent="0.25">
      <c r="M173" s="58"/>
    </row>
    <row r="174" spans="13:13" x14ac:dyDescent="0.25">
      <c r="M174" s="58"/>
    </row>
    <row r="175" spans="13:13" x14ac:dyDescent="0.25">
      <c r="M175" s="58"/>
    </row>
    <row r="176" spans="13:13" x14ac:dyDescent="0.25">
      <c r="M176" s="58"/>
    </row>
    <row r="177" spans="13:13" x14ac:dyDescent="0.25">
      <c r="M177" s="58"/>
    </row>
    <row r="178" spans="13:13" x14ac:dyDescent="0.25">
      <c r="M178" s="58"/>
    </row>
    <row r="179" spans="13:13" x14ac:dyDescent="0.25">
      <c r="M179" s="58"/>
    </row>
    <row r="180" spans="13:13" x14ac:dyDescent="0.25">
      <c r="M180" s="58"/>
    </row>
    <row r="181" spans="13:13" x14ac:dyDescent="0.25">
      <c r="M181" s="58"/>
    </row>
    <row r="182" spans="13:13" x14ac:dyDescent="0.25">
      <c r="M182" s="58"/>
    </row>
    <row r="183" spans="13:13" x14ac:dyDescent="0.25">
      <c r="M183" s="58"/>
    </row>
    <row r="184" spans="13:13" x14ac:dyDescent="0.25">
      <c r="M184" s="58"/>
    </row>
    <row r="185" spans="13:13" x14ac:dyDescent="0.25">
      <c r="M185" s="58"/>
    </row>
    <row r="186" spans="13:13" x14ac:dyDescent="0.25">
      <c r="M186" s="58"/>
    </row>
    <row r="187" spans="13:13" x14ac:dyDescent="0.25">
      <c r="M187" s="58"/>
    </row>
    <row r="188" spans="13:13" x14ac:dyDescent="0.25">
      <c r="M188" s="58"/>
    </row>
    <row r="189" spans="13:13" x14ac:dyDescent="0.25">
      <c r="M189" s="58"/>
    </row>
  </sheetData>
  <sheetProtection algorithmName="SHA-512" hashValue="Q2zNsfGPYrdUkRNkNdZ8GGyeO0kAOFvUmbY1CQ6kG1J4CykLTbLapjRYrjPVUZdtMyzvHe1s417joxHqD9maNA==" saltValue="m1dEHiNcNhMBBevmjvx+3Q==" spinCount="100000" sheet="1" objects="1" scenarios="1"/>
  <dataConsolidate/>
  <mergeCells count="28">
    <mergeCell ref="A6:B6"/>
    <mergeCell ref="A3:M3"/>
    <mergeCell ref="A2:M2"/>
    <mergeCell ref="A4:M4"/>
    <mergeCell ref="C5:L5"/>
    <mergeCell ref="C6:L6"/>
    <mergeCell ref="A77:L77"/>
    <mergeCell ref="A18:L19"/>
    <mergeCell ref="A67:L68"/>
    <mergeCell ref="A81:L81"/>
    <mergeCell ref="A56:L56"/>
    <mergeCell ref="A52:L52"/>
    <mergeCell ref="G8:H8"/>
    <mergeCell ref="G9:H9"/>
    <mergeCell ref="A12:L12"/>
    <mergeCell ref="A11:L11"/>
    <mergeCell ref="A24:L24"/>
    <mergeCell ref="A17:L17"/>
    <mergeCell ref="M67:M68"/>
    <mergeCell ref="A72:L73"/>
    <mergeCell ref="M72:M73"/>
    <mergeCell ref="M18:M19"/>
    <mergeCell ref="A47:L48"/>
    <mergeCell ref="M47:M48"/>
    <mergeCell ref="A57:L58"/>
    <mergeCell ref="M57:M58"/>
    <mergeCell ref="A33:L33"/>
    <mergeCell ref="A38:L38"/>
  </mergeCells>
  <dataValidations count="5">
    <dataValidation type="list" allowBlank="1" showInputMessage="1" showErrorMessage="1" sqref="C40:L40 C44:L44">
      <formula1>Abrangência</formula1>
    </dataValidation>
    <dataValidation type="list" allowBlank="1" showInputMessage="1" showErrorMessage="1" sqref="C60:L60 C64:E64">
      <formula1>$R$70:$R$77</formula1>
    </dataValidation>
    <dataValidation type="list" allowBlank="1" showInputMessage="1" showErrorMessage="1" sqref="C26:L26 C14:L14 C30">
      <formula1>$P$21:$P$30</formula1>
    </dataValidation>
    <dataValidation type="list" allowBlank="1" showInputMessage="1" showErrorMessage="1" sqref="D30:L30">
      <formula1>$P$21:$P$40</formula1>
    </dataValidation>
    <dataValidation type="list" allowBlank="1" showInputMessage="1" showErrorMessage="1" sqref="C21:L21">
      <formula1>$P$21:$P$25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PPGEnsino - UNIVATES - 2016B</vt:lpstr>
      <vt:lpstr>Abrangência</vt:lpstr>
      <vt:lpstr>'PPGEnsino - UNIVATES - 2016B'!Area_de_extracao</vt:lpstr>
      <vt:lpstr>'PPGEnsino - UNIVATES - 2016B'!Criterios</vt:lpstr>
      <vt:lpstr>Qualis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user'</dc:creator>
  <cp:lastModifiedBy>italo.neide</cp:lastModifiedBy>
  <dcterms:created xsi:type="dcterms:W3CDTF">2015-12-04T13:13:11Z</dcterms:created>
  <dcterms:modified xsi:type="dcterms:W3CDTF">2017-09-01T19:13:43Z</dcterms:modified>
</cp:coreProperties>
</file>