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9" activeTab="5"/>
  </bookViews>
  <sheets>
    <sheet name="anexo 02" sheetId="1" r:id="rId1"/>
    <sheet name="rendimentos" sheetId="2" r:id="rId2"/>
    <sheet name="anexo 03 equip" sheetId="3" r:id="rId3"/>
    <sheet name="anexo 05 equip" sheetId="4" r:id="rId4"/>
    <sheet name="anexo 06" sheetId="5" r:id="rId5"/>
    <sheet name="anexo 07" sheetId="6" r:id="rId6"/>
  </sheets>
  <definedNames>
    <definedName name="_xlnm.Print_Area" localSheetId="0">'anexo 02'!$A$1:$J$28</definedName>
    <definedName name="_xlnm.Print_Area" localSheetId="3">'anexo 05 equip'!$B$1:$L$45</definedName>
    <definedName name="_xlnm.Print_Area" localSheetId="4">('anexo 06'!$A$1:$L$31,'anexo 06'!$A$33:$L$61)</definedName>
    <definedName name="Excel_BuiltIn_Print_Area_5">#REF!</definedName>
    <definedName name="Excel_BuiltIn_Print_Area_7_1">'anexo 05 equip'!$B$1:$L$40</definedName>
    <definedName name="Excel_BuiltIn_Print_Area_8_1">('anexo 06'!$A$1:$L$24,'anexo 06'!$A$33:$L$56)</definedName>
  </definedNames>
  <calcPr fullCalcOnLoad="1"/>
</workbook>
</file>

<file path=xl/sharedStrings.xml><?xml version="1.0" encoding="utf-8"?>
<sst xmlns="http://schemas.openxmlformats.org/spreadsheetml/2006/main" count="505" uniqueCount="324">
  <si>
    <t>BALANCETE FINANCEIRO - ANEXO 02</t>
  </si>
  <si>
    <t>ENTIDADE EXECUTORA: FUNDAÇÃO VALE DO TAQUARI DE EDUCAÇÃO E DESENVOLVIMENTO SOCIAL</t>
  </si>
  <si>
    <r>
      <t xml:space="preserve">CONVÊNIO Nº:  </t>
    </r>
    <r>
      <rPr>
        <b/>
        <sz val="10"/>
        <color indexed="8"/>
        <rFont val="Arial"/>
        <family val="2"/>
      </rPr>
      <t>SCT 11/2008</t>
    </r>
  </si>
  <si>
    <t>PROJETO: CULTIVO IN VITRO DE PLANTAS ORNAMENTAIS</t>
  </si>
  <si>
    <t xml:space="preserve">PERÍODO PRESTAÇÃO DE CONTAS:   01 / 01 / 2012  a   29/06/2012      </t>
  </si>
  <si>
    <t>RECEITAS</t>
  </si>
  <si>
    <t>DESPESAS</t>
  </si>
  <si>
    <t>CRÉDITO LIBERADO PELA SECRETARIA (1)                                         Data: 06/02/2009</t>
  </si>
  <si>
    <t>R$</t>
  </si>
  <si>
    <t>SUBVENÇÕES SOCIAIS (1)</t>
  </si>
  <si>
    <t xml:space="preserve">  . Pessoal</t>
  </si>
  <si>
    <t xml:space="preserve">  . Diárias</t>
  </si>
  <si>
    <t>APLICAÇÕES:</t>
  </si>
  <si>
    <t xml:space="preserve">  . Material de Consumo</t>
  </si>
  <si>
    <t xml:space="preserve">   . Caderneta de Poupança</t>
  </si>
  <si>
    <t xml:space="preserve">  .Serviço de Terceiros</t>
  </si>
  <si>
    <t xml:space="preserve">   . Fundo de Curto Prazo em 06/03/2009</t>
  </si>
  <si>
    <t xml:space="preserve">       Remuneração de Serviços de Pessoais</t>
  </si>
  <si>
    <t xml:space="preserve">       Outros Serviços e Encargos</t>
  </si>
  <si>
    <t>RENDIMENTOS:</t>
  </si>
  <si>
    <t xml:space="preserve">  .Caderneta de Poupança</t>
  </si>
  <si>
    <t xml:space="preserve">  . Fundo de Curto Prazo</t>
  </si>
  <si>
    <t>AUXÍLIOS PARA DESPESAS DE CAPITAL (2)</t>
  </si>
  <si>
    <t>TOTAL DOS RENDIMENTOS (2)</t>
  </si>
  <si>
    <t xml:space="preserve"> . Obras  e Instalações</t>
  </si>
  <si>
    <t xml:space="preserve"> . Equipamentos e Material Permanente</t>
  </si>
  <si>
    <t>DESPESAS BANCÁRIAS (3)</t>
  </si>
  <si>
    <t xml:space="preserve">  . CPMF</t>
  </si>
  <si>
    <t xml:space="preserve">  . Extratos</t>
  </si>
  <si>
    <t xml:space="preserve">  . Talão de Cheques</t>
  </si>
  <si>
    <t xml:space="preserve">  . Manutenção de Conta</t>
  </si>
  <si>
    <t>TOTAL DA RECEITA (1+2)</t>
  </si>
  <si>
    <t>SOMA DAS DESPESAS  (1+2+3)</t>
  </si>
  <si>
    <t>Ordenadores de Despesa</t>
  </si>
  <si>
    <t>Contador /CRC - Assinatura e Carimbo</t>
  </si>
  <si>
    <t>RECOLHIMENTO DE SALDO (4)</t>
  </si>
  <si>
    <t>Cristiani Reimers</t>
  </si>
  <si>
    <t>TOTAL DE DESPESA (1+2+3+4)</t>
  </si>
  <si>
    <t>Mês/Ano</t>
  </si>
  <si>
    <t>Valor Rendimento</t>
  </si>
  <si>
    <t>Março/2009</t>
  </si>
  <si>
    <t>Abril/2009</t>
  </si>
  <si>
    <t>Maio/2009</t>
  </si>
  <si>
    <t>Junho/2009</t>
  </si>
  <si>
    <t>Julho/2009</t>
  </si>
  <si>
    <t>Agosto/2009</t>
  </si>
  <si>
    <t>Setembro/2009</t>
  </si>
  <si>
    <t>Outubro/2009</t>
  </si>
  <si>
    <t>Novembro/2009</t>
  </si>
  <si>
    <t>Dezembro/2009</t>
  </si>
  <si>
    <t>Janeiro/2010</t>
  </si>
  <si>
    <t>Fevereiro/2010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</si>
  <si>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</si>
  <si>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</si>
  <si>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</si>
  <si>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</si>
  <si>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</si>
  <si>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</si>
  <si>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</si>
  <si>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</si>
  <si>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</si>
  <si>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</si>
  <si>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</si>
  <si>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</si>
  <si>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</si>
  <si>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Abril/2011</t>
  </si>
  <si>
    <t>Maio/2011</t>
  </si>
  <si>
    <t>Junho/2011</t>
  </si>
  <si>
    <t>Julho/2011</t>
  </si>
  <si>
    <t>Agosto/2011</t>
  </si>
  <si>
    <t>Setembro/2011</t>
  </si>
  <si>
    <t>Outubro/2011</t>
  </si>
  <si>
    <t>Novembro/2011</t>
  </si>
  <si>
    <t>Dezembro/2011</t>
  </si>
  <si>
    <t>Janeiro/2012</t>
  </si>
  <si>
    <t>Fevereiro/2012</t>
  </si>
  <si>
    <t>Março/2012</t>
  </si>
  <si>
    <t>Abril/2012</t>
  </si>
  <si>
    <t>Maio/2012</t>
  </si>
  <si>
    <t>Junho/2012</t>
  </si>
  <si>
    <t>TOTAL</t>
  </si>
  <si>
    <t xml:space="preserve">RELAÇÃO DOS DOCUMENTOS </t>
  </si>
  <si>
    <t>COMPROBATÓRIOS DE DESPESAS</t>
  </si>
  <si>
    <t>ANEXO 03</t>
  </si>
  <si>
    <t>ELEMENTO DE DESPESA : Equipamentos e Material Permanente</t>
  </si>
  <si>
    <t>N° de        Ordem</t>
  </si>
  <si>
    <t>N° do Cheque</t>
  </si>
  <si>
    <t>Data do Pagto.</t>
  </si>
  <si>
    <t>Recibo/Fatura Nota Fiscal</t>
  </si>
  <si>
    <t>Favorecido</t>
  </si>
  <si>
    <t>Valores  R$</t>
  </si>
  <si>
    <t>01</t>
  </si>
  <si>
    <t>000001</t>
  </si>
  <si>
    <t>Hexis Científica S/A</t>
  </si>
  <si>
    <t>02</t>
  </si>
  <si>
    <t>000002</t>
  </si>
  <si>
    <t>03</t>
  </si>
  <si>
    <t>000003</t>
  </si>
  <si>
    <t>04</t>
  </si>
  <si>
    <t>000004</t>
  </si>
  <si>
    <t>Lojas Quero-Quero S.A.</t>
  </si>
  <si>
    <t>05</t>
  </si>
  <si>
    <t>000006</t>
  </si>
  <si>
    <t>Biopar Equipamentos Eletro Eletrônicos Ltda</t>
  </si>
  <si>
    <t>06</t>
  </si>
  <si>
    <t>000007</t>
  </si>
  <si>
    <t>07</t>
  </si>
  <si>
    <t>ted/doc</t>
  </si>
  <si>
    <t>Indústria e Comércio de Estufas Agrícolas Ltda</t>
  </si>
  <si>
    <t>08</t>
  </si>
  <si>
    <t>09</t>
  </si>
  <si>
    <t>000012</t>
  </si>
  <si>
    <t>000013</t>
  </si>
  <si>
    <t>Ibrahim Maurício Silva Borges</t>
  </si>
  <si>
    <t>000014</t>
  </si>
  <si>
    <t>Metalforte Esquadrarias LTDA</t>
  </si>
  <si>
    <t>000015</t>
  </si>
  <si>
    <t>Vanessa Rodrigues da Silva Eletrônicos – ME</t>
  </si>
  <si>
    <t>000016</t>
  </si>
  <si>
    <t>Pró Análise Química e Diagnostica Ltda</t>
  </si>
  <si>
    <t>000017</t>
  </si>
  <si>
    <t>000018</t>
  </si>
  <si>
    <t>Arsec Desumidificadores e Equip. P/ Laboratório Ltda</t>
  </si>
  <si>
    <t>000019</t>
  </si>
  <si>
    <t>Braspress Transportes Urgentes Ltda</t>
  </si>
  <si>
    <t>000020</t>
  </si>
  <si>
    <t>000021</t>
  </si>
  <si>
    <t>000022</t>
  </si>
  <si>
    <t>Tritec Equipamentos Ltda – MZ</t>
  </si>
  <si>
    <t>000023</t>
  </si>
  <si>
    <t>000024</t>
  </si>
  <si>
    <t>Depósito</t>
  </si>
  <si>
    <t xml:space="preserve">Devolução de Ibrahim Maurício Silva Borges referente a parcela paga a maior em 05/11/10 </t>
  </si>
  <si>
    <t>000025</t>
  </si>
  <si>
    <t>Hugomar P M Gheno</t>
  </si>
  <si>
    <t>000026</t>
  </si>
  <si>
    <t>Mascarello Estofados para Escritório Ltda</t>
  </si>
  <si>
    <t>000027</t>
  </si>
  <si>
    <t>Rudinéia Ficht Petrini</t>
  </si>
  <si>
    <t>000028</t>
  </si>
  <si>
    <t>TecnoalfaProd. E Serv. De Inform.Ltda</t>
  </si>
  <si>
    <t>000029</t>
  </si>
  <si>
    <t>Rosangela C. Soto Calegaro</t>
  </si>
  <si>
    <t>000030</t>
  </si>
  <si>
    <t>000031</t>
  </si>
  <si>
    <t>Marconi Equipamentos p/ Laboratório Ltda</t>
  </si>
  <si>
    <t>Devolução a SCIT ref. frete 506237 Braspress Transp. Urgentes</t>
  </si>
  <si>
    <t>Declaro que foram recebidos os materiais, executados os serviços, e que foram pagos todos os comprovantes acima relacionados.</t>
  </si>
  <si>
    <t>Obs: Utilizar uma relação para cada elemento de despesa.</t>
  </si>
  <si>
    <t>Em:  29/06/2012</t>
  </si>
  <si>
    <t xml:space="preserve">Ordenadores de Despesa                                                          Contador - Assinatura – Carimbo             </t>
  </si>
  <si>
    <t>RELAÇÃO DE BENS ADQUIRIDOS, PRODUZIDOS E/OU CONSTITUIDOS</t>
  </si>
  <si>
    <t>ANEXO 05</t>
  </si>
  <si>
    <r>
      <t>CONVÊNIO N</t>
    </r>
    <r>
      <rPr>
        <sz val="10"/>
        <rFont val="Arial"/>
        <family val="2"/>
      </rPr>
      <t>º</t>
    </r>
    <r>
      <rPr>
        <b/>
        <sz val="10"/>
        <rFont val="Arial"/>
        <family val="2"/>
      </rPr>
      <t>: SCT 11/2009</t>
    </r>
  </si>
  <si>
    <t xml:space="preserve">Declaramos, para os devidos fins, que os bens abaixo relacionados, adquiridos, produzidos e/ou constituidos com os recursos deste Convênio, foram registrados e vinculados às atividades, desenvolvido no âmbito do Programa/Projeto apoiado pela Secretaria com as seguintes caracteristicas:  </t>
  </si>
  <si>
    <t>Classe de valor</t>
  </si>
  <si>
    <t>Nº de Ordem</t>
  </si>
  <si>
    <t>Documento Fiscal</t>
  </si>
  <si>
    <t>Descrição</t>
  </si>
  <si>
    <t>Qde.</t>
  </si>
  <si>
    <t>Valores em R$</t>
  </si>
  <si>
    <t>Localização:(sala, depto., laboratório, etc.)</t>
  </si>
  <si>
    <t>Data</t>
  </si>
  <si>
    <t>Nº</t>
  </si>
  <si>
    <t>Unitário</t>
  </si>
  <si>
    <t>Total</t>
  </si>
  <si>
    <t>Phmetro de Bancada Qualxtrin s/Saída Dados RS232C</t>
  </si>
  <si>
    <t>Lab. Micropropagação de Plantas – Sala 14 – Prédio 12</t>
  </si>
  <si>
    <t>Deionizador 50L/H Modelo 1800</t>
  </si>
  <si>
    <t>Lavador Automático Pipetas Composto por 4 peças</t>
  </si>
  <si>
    <t>Freezer Consul CVU30 Br 246L 220V</t>
  </si>
  <si>
    <t>MCN – Acervo Vivo Zoológico – 111/8</t>
  </si>
  <si>
    <t>Estufa Incubadora Tipo BOD – com fotoperíodo</t>
  </si>
  <si>
    <t>Destilador de água Tipo Pilsen</t>
  </si>
  <si>
    <t>Casa de Vegetação Poly House Double Poly Pad Fan “Em arcos” C/81,98M2</t>
  </si>
  <si>
    <t>Casa de vegetação – ao lado da Sede Social Univates</t>
  </si>
  <si>
    <t>Kit Micropipetas</t>
  </si>
  <si>
    <t>Câmera Canon Rebef. xs. C/ lente 18x65</t>
  </si>
  <si>
    <t>1</t>
  </si>
  <si>
    <t>Lente Canon EF. S 60 m</t>
  </si>
  <si>
    <t>Flash Circular</t>
  </si>
  <si>
    <t>Mesa de Ferro c/ Tela Oxis de 4m x 0,80</t>
  </si>
  <si>
    <t>5</t>
  </si>
  <si>
    <t>Mesa de Ferro c/ tela Otis 3m x 0,8</t>
  </si>
  <si>
    <t>GPS Garmin Map 60csx</t>
  </si>
  <si>
    <t>2</t>
  </si>
  <si>
    <t xml:space="preserve">MCN - SECRETARIA - SALA 100/8 - ANEXO   </t>
  </si>
  <si>
    <t>Ponteira 50-1000ul Brand</t>
  </si>
  <si>
    <t>Termo Hidrometro Digital</t>
  </si>
  <si>
    <t>3</t>
  </si>
  <si>
    <t>Desumidificador Mod. 250/Branco/220V com Degelo e Dreno (Inclusive frete)</t>
  </si>
  <si>
    <t>Museu de Ciências Naturais – Prédio 8</t>
  </si>
  <si>
    <t>Transferpette 100-1000ul</t>
  </si>
  <si>
    <t>Interruptor Horario Digital 1/1 Min</t>
  </si>
  <si>
    <t>Armários de metal com duas portas e quatro prateleiras internas</t>
  </si>
  <si>
    <t>Mesas lineares com gaveteiro fixo (duas gavetas)</t>
  </si>
  <si>
    <t>Armários com duas portas altas</t>
  </si>
  <si>
    <t>Cadeiras diretor</t>
  </si>
  <si>
    <t>Notebook 15,6” I3 380M/4GB/500GB/VGA 1GB/Windows e licença de software</t>
  </si>
  <si>
    <t>Estabilizadores infravermelho para uso em capela de fluxo lamiar</t>
  </si>
  <si>
    <t>HD externo 500GB</t>
  </si>
  <si>
    <t>Sistema de Purificação de água por Osmose reversa</t>
  </si>
  <si>
    <t>Ordenador - Assinatura e Carimbo</t>
  </si>
  <si>
    <t>DEMONSTRATIVO DE EXECUÇÃO FINANCEIRA</t>
  </si>
  <si>
    <t>ANEXO  06</t>
  </si>
  <si>
    <r>
      <t xml:space="preserve">CONVÊNIO Nº: </t>
    </r>
    <r>
      <rPr>
        <b/>
        <sz val="10"/>
        <color indexed="8"/>
        <rFont val="Arial"/>
        <family val="2"/>
      </rPr>
      <t>SCT 11/2008</t>
    </r>
  </si>
  <si>
    <r>
      <t xml:space="preserve">FONTE DE RECURSOS: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x ) Próprios    (   ) Programa SCT    (   ) Outras Fontes </t>
    </r>
  </si>
  <si>
    <t>ESPECIFICAÇÃO DA RECEITA</t>
  </si>
  <si>
    <t>APROVADO</t>
  </si>
  <si>
    <t>REALIZADO</t>
  </si>
  <si>
    <t>3.2.3.1</t>
  </si>
  <si>
    <t>Pessoal</t>
  </si>
  <si>
    <t>Diárias</t>
  </si>
  <si>
    <t>Material de Consumo</t>
  </si>
  <si>
    <t>Serviço de Terceiros e Encargos</t>
  </si>
  <si>
    <t>. Remuneração de Serviços Pessoais</t>
  </si>
  <si>
    <t>. Outros Serviços e Encargos</t>
  </si>
  <si>
    <t>4.3.3.1</t>
  </si>
  <si>
    <t>4.3.3.1.012</t>
  </si>
  <si>
    <t>Obras e  Instalações</t>
  </si>
  <si>
    <t>. Prédios</t>
  </si>
  <si>
    <t>. Instalações</t>
  </si>
  <si>
    <t>. Outras Obras Complementares</t>
  </si>
  <si>
    <t>4.3.3.1.021</t>
  </si>
  <si>
    <t>Equipamentos e Material Permanente</t>
  </si>
  <si>
    <t>TOTAL (1 + 2)</t>
  </si>
  <si>
    <t>Obs: Utilizar uma relação para cada fonte de recurso.</t>
  </si>
  <si>
    <t>Contador - Assinatura - Carimbo</t>
  </si>
  <si>
    <r>
      <t xml:space="preserve">FONTE DE RECURSOS: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  ) Próprios    ( x ) Programa SCT    (   ) Outras Fontes </t>
    </r>
  </si>
  <si>
    <t>PLANILHA DE APURAÇÃO DE PREÇOS</t>
  </si>
  <si>
    <t>ANEXO 07</t>
  </si>
  <si>
    <t>ITEM</t>
  </si>
  <si>
    <t>DESCRIÇÃO</t>
  </si>
  <si>
    <t>QTE.</t>
  </si>
  <si>
    <t xml:space="preserve">EMPRESA - A </t>
  </si>
  <si>
    <t xml:space="preserve">EMPRESA - B </t>
  </si>
  <si>
    <t xml:space="preserve">EMPRESA - C </t>
  </si>
  <si>
    <t>*</t>
  </si>
  <si>
    <t xml:space="preserve">* </t>
  </si>
  <si>
    <t xml:space="preserve">Preço Unit. </t>
  </si>
  <si>
    <t>Preço Total</t>
  </si>
  <si>
    <t>Preço Unit.</t>
  </si>
  <si>
    <t>Phmetro</t>
  </si>
  <si>
    <t>Pró-Análise Química e Diagnósticos Ltda</t>
  </si>
  <si>
    <t>Brastec Equipamentos para Laboratórios Ltda</t>
  </si>
  <si>
    <t>Deionizador</t>
  </si>
  <si>
    <t>Marconi Equipamentos para Laboratórios Ltda</t>
  </si>
  <si>
    <t>Lavador de Pipetas</t>
  </si>
  <si>
    <t>4</t>
  </si>
  <si>
    <t>Freezer</t>
  </si>
  <si>
    <t>Benoit Eletrodomésticos Ltda</t>
  </si>
  <si>
    <t>Certel Cooperativa Regional de Desenvolvimento Teutônia</t>
  </si>
  <si>
    <t xml:space="preserve"> Destilador</t>
  </si>
  <si>
    <t>6</t>
  </si>
  <si>
    <t>Estufa BOD</t>
  </si>
  <si>
    <t>7</t>
  </si>
  <si>
    <t>Casa de vegetação</t>
  </si>
  <si>
    <t>Mist &amp; Fan Climatização de Ambientes</t>
  </si>
  <si>
    <t>Instalafrio Instalações Elétricas Refrigeração e Ar Condicionado Ltda.</t>
  </si>
  <si>
    <t xml:space="preserve">8 </t>
  </si>
  <si>
    <t>Kit Micropipetas Vol Variavel</t>
  </si>
  <si>
    <t>Nova Analítica Importação e Exportação Ltda.</t>
  </si>
  <si>
    <t>9</t>
  </si>
  <si>
    <t xml:space="preserve">Ibrahim Mauricio Silva Borges ME </t>
  </si>
  <si>
    <t>Focus Filmes Com. De Equipamentos Fotográficos Profissionais</t>
  </si>
  <si>
    <t xml:space="preserve">Delta Vídeo LTDA </t>
  </si>
  <si>
    <t>10</t>
  </si>
  <si>
    <t>Metalforte Esquadrias Ltda</t>
  </si>
  <si>
    <t>Metalúrgica Tupi Ltda</t>
  </si>
  <si>
    <t>Metalúrgica Gerhardt Ltda</t>
  </si>
  <si>
    <t>11</t>
  </si>
  <si>
    <t>12</t>
  </si>
  <si>
    <t>Cdmidia.com</t>
  </si>
  <si>
    <t>All Comp Comércio Rep. E Importação Ltda</t>
  </si>
  <si>
    <t>GPS Center Comércio de Eletrônicos Ltda</t>
  </si>
  <si>
    <t>13</t>
  </si>
  <si>
    <t>Sigmasul Suprimentos para Laboratórios Ltda</t>
  </si>
  <si>
    <t>SR Produtos para Laboratórios Ltda</t>
  </si>
  <si>
    <t>14</t>
  </si>
  <si>
    <t>Desumidificador Mod. 250/Branco/220V com Degelo e Dreno</t>
  </si>
  <si>
    <t xml:space="preserve">Arsec Desumidificadores e Equip. P/ Laboratório LTDA </t>
  </si>
  <si>
    <t>15</t>
  </si>
  <si>
    <t>Quimilabor Comérc. De Prod. E Diag. Ltda</t>
  </si>
  <si>
    <t>16</t>
  </si>
  <si>
    <t>Tritec Equipamentos Ltda</t>
  </si>
  <si>
    <t>Excel Distribuição de Materiais Elétricos Ltda</t>
  </si>
  <si>
    <t>CBM Material Elétrico Ltda</t>
  </si>
  <si>
    <t>17</t>
  </si>
  <si>
    <t>Cadeiras Giratórias</t>
  </si>
  <si>
    <t xml:space="preserve">    Mascarello Estofados para                escritório Ltda</t>
  </si>
  <si>
    <t>Md Mobile mobiliário para escritório</t>
  </si>
  <si>
    <t>Befal Cadeiras Ltda</t>
  </si>
  <si>
    <t>18</t>
  </si>
  <si>
    <t>Armário de Aço</t>
  </si>
  <si>
    <t>Executivo Móveis</t>
  </si>
  <si>
    <t>Petrini Comércio de Móveis p/ Escritório</t>
  </si>
  <si>
    <t>19</t>
  </si>
  <si>
    <t>Armários 2 portas</t>
  </si>
  <si>
    <t>Industria de Móveis Petrini Ltda – ME</t>
  </si>
  <si>
    <t>Lajemóveis Ltda</t>
  </si>
  <si>
    <t xml:space="preserve">Purper's Industria de Móveis Ltda </t>
  </si>
  <si>
    <t>20</t>
  </si>
  <si>
    <t>Mesa 2 gavetas</t>
  </si>
  <si>
    <t xml:space="preserve">     Industria de Móveis Petrini                    Ltda – ME</t>
  </si>
  <si>
    <t>21</t>
  </si>
  <si>
    <t>Sistema de Purificação de água por osmose reversa</t>
  </si>
  <si>
    <t xml:space="preserve">     Marconi Equipamentos para               Laboratórios Ltda</t>
  </si>
  <si>
    <t>Biosystems Com. Im. E Exp. De Equip. Para Lab. Ltda</t>
  </si>
  <si>
    <t>SLABOR Com. De Prod. Para Laboratórios Ltda</t>
  </si>
  <si>
    <t>22</t>
  </si>
  <si>
    <t>HD Externo 500GB 5400RPM</t>
  </si>
  <si>
    <t xml:space="preserve">         Tecnoalfa produtos     e       serviços de informática Ltda</t>
  </si>
  <si>
    <t>Olicenter Serv. Técnicos em Informática</t>
  </si>
  <si>
    <t>Workshop Distr. De Sitema Ltda</t>
  </si>
  <si>
    <t>23</t>
  </si>
  <si>
    <t>Notebook</t>
  </si>
  <si>
    <t>Workshop Distr. De Sistema Ltda</t>
  </si>
  <si>
    <t>24</t>
  </si>
  <si>
    <t>Esterilizador infravermelho</t>
  </si>
  <si>
    <t>Biotech Equip. p/Laboratórios</t>
  </si>
  <si>
    <t>Marte Balanças e Aparelhos Precisão Ltda</t>
  </si>
  <si>
    <t>Justificativa: (Justificar as aquisições quando não for menor preço). OBS.: O equipamento Estufa BOD não foi comprado da empresa que apresentou menor preço, conforme ofício do Sr. Paulo Souza autorizando sua compra, n° DT.SCT 119/09.</t>
  </si>
  <si>
    <t>Coordenador  do Projeto</t>
  </si>
  <si>
    <t>Elisete Maria de Freitas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</si>
</sst>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.00"/>
    <numFmt numFmtId="166" formatCode="_(* #,##0.00_);_(* \(#,##0.00\);_(* \-??_);_(@_)"/>
    <numFmt numFmtId="167" formatCode="DD/MM/YYYY"/>
    <numFmt numFmtId="168" formatCode="DD/MM/YY"/>
    <numFmt numFmtId="169" formatCode="@"/>
    <numFmt numFmtId="170" formatCode="#,##0.00;\-#,##0.00"/>
    <numFmt numFmtId="171" formatCode="#,##0.00;[RED]\-#,##0.00"/>
    <numFmt numFmtId="172" formatCode="0.00"/>
    <numFmt numFmtId="173" formatCode="\-"/>
    <numFmt numFmtId="174" formatCode="&quot;R$ &quot;#,##0.00\ ;&quot;(R$ &quot;#,##0.00\)"/>
    <numFmt numFmtId="175" formatCode="&quot;R$ &quot;#,##0.00"/>
    <numFmt numFmtId="176" formatCode="[$R$-416]\ #,##0.00;[RED]\-[$R$-416]\ 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Protection="0">
      <alignment horizontal="left"/>
    </xf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1" fillId="0" borderId="4" xfId="0" applyFont="1" applyBorder="1" applyAlignment="1">
      <alignment horizontal="lef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/>
    </xf>
    <xf numFmtId="164" fontId="1" fillId="0" borderId="7" xfId="0" applyFont="1" applyBorder="1" applyAlignment="1">
      <alignment vertical="center" wrapText="1"/>
    </xf>
    <xf numFmtId="164" fontId="1" fillId="0" borderId="8" xfId="0" applyFont="1" applyBorder="1" applyAlignment="1">
      <alignment horizontal="center" vertical="center" wrapText="1"/>
    </xf>
    <xf numFmtId="166" fontId="1" fillId="0" borderId="8" xfId="15" applyFont="1" applyFill="1" applyBorder="1" applyAlignment="1" applyProtection="1">
      <alignment vertical="center"/>
      <protection/>
    </xf>
    <xf numFmtId="166" fontId="1" fillId="0" borderId="9" xfId="15" applyFont="1" applyFill="1" applyBorder="1" applyAlignment="1" applyProtection="1">
      <alignment vertical="center"/>
      <protection/>
    </xf>
    <xf numFmtId="164" fontId="0" fillId="0" borderId="6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 wrapText="1"/>
    </xf>
    <xf numFmtId="166" fontId="1" fillId="0" borderId="0" xfId="15" applyFont="1" applyFill="1" applyBorder="1" applyAlignment="1" applyProtection="1">
      <alignment vertical="center"/>
      <protection/>
    </xf>
    <xf numFmtId="166" fontId="0" fillId="0" borderId="10" xfId="15" applyFont="1" applyFill="1" applyBorder="1" applyAlignment="1" applyProtection="1">
      <alignment vertical="center"/>
      <protection/>
    </xf>
    <xf numFmtId="164" fontId="0" fillId="0" borderId="10" xfId="0" applyBorder="1" applyAlignment="1">
      <alignment/>
    </xf>
    <xf numFmtId="166" fontId="1" fillId="0" borderId="10" xfId="15" applyFont="1" applyFill="1" applyBorder="1" applyAlignment="1" applyProtection="1">
      <alignment vertical="center"/>
      <protection/>
    </xf>
    <xf numFmtId="164" fontId="0" fillId="0" borderId="0" xfId="0" applyBorder="1" applyAlignment="1">
      <alignment vertical="center"/>
    </xf>
    <xf numFmtId="164" fontId="0" fillId="0" borderId="6" xfId="0" applyFont="1" applyBorder="1" applyAlignment="1">
      <alignment horizontal="left" vertical="center" wrapText="1"/>
    </xf>
    <xf numFmtId="165" fontId="0" fillId="0" borderId="10" xfId="15" applyNumberFormat="1" applyFont="1" applyFill="1" applyBorder="1" applyAlignment="1" applyProtection="1">
      <alignment horizontal="right" vertical="center"/>
      <protection/>
    </xf>
    <xf numFmtId="164" fontId="0" fillId="0" borderId="6" xfId="0" applyBorder="1" applyAlignment="1">
      <alignment horizontal="center" vertical="center" wrapText="1"/>
    </xf>
    <xf numFmtId="165" fontId="1" fillId="0" borderId="10" xfId="15" applyNumberFormat="1" applyFont="1" applyFill="1" applyBorder="1" applyAlignment="1" applyProtection="1">
      <alignment horizontal="right" vertical="center"/>
      <protection/>
    </xf>
    <xf numFmtId="164" fontId="0" fillId="0" borderId="6" xfId="0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0" fillId="0" borderId="0" xfId="0" applyAlignment="1">
      <alignment horizontal="right" vertical="center"/>
    </xf>
    <xf numFmtId="166" fontId="0" fillId="0" borderId="0" xfId="15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horizontal="right" vertical="center"/>
    </xf>
    <xf numFmtId="165" fontId="0" fillId="0" borderId="0" xfId="15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Alignment="1">
      <alignment horizontal="right" vertical="center"/>
    </xf>
    <xf numFmtId="164" fontId="1" fillId="0" borderId="11" xfId="0" applyFont="1" applyBorder="1" applyAlignment="1">
      <alignment horizontal="left" vertical="center" wrapText="1"/>
    </xf>
    <xf numFmtId="164" fontId="1" fillId="0" borderId="12" xfId="0" applyFont="1" applyBorder="1" applyAlignment="1">
      <alignment horizontal="right" vertical="center" wrapText="1"/>
    </xf>
    <xf numFmtId="165" fontId="1" fillId="0" borderId="10" xfId="15" applyNumberFormat="1" applyFont="1" applyFill="1" applyBorder="1" applyAlignment="1" applyProtection="1">
      <alignment horizontal="right" vertical="center" wrapText="1"/>
      <protection/>
    </xf>
    <xf numFmtId="167" fontId="0" fillId="0" borderId="13" xfId="0" applyNumberFormat="1" applyBorder="1" applyAlignment="1">
      <alignment vertical="center" wrapText="1"/>
    </xf>
    <xf numFmtId="167" fontId="0" fillId="0" borderId="14" xfId="0" applyNumberFormat="1" applyBorder="1" applyAlignment="1">
      <alignment vertical="center" wrapText="1"/>
    </xf>
    <xf numFmtId="167" fontId="0" fillId="0" borderId="15" xfId="0" applyNumberFormat="1" applyBorder="1" applyAlignment="1">
      <alignment vertical="center" wrapText="1"/>
    </xf>
    <xf numFmtId="167" fontId="0" fillId="0" borderId="16" xfId="0" applyNumberFormat="1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7" fontId="0" fillId="0" borderId="17" xfId="0" applyNumberFormat="1" applyBorder="1" applyAlignment="1">
      <alignment vertical="center" wrapText="1"/>
    </xf>
    <xf numFmtId="164" fontId="0" fillId="0" borderId="16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6" xfId="0" applyFon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8" xfId="0" applyFont="1" applyBorder="1" applyAlignment="1">
      <alignment vertical="center" wrapText="1"/>
    </xf>
    <xf numFmtId="164" fontId="0" fillId="0" borderId="19" xfId="0" applyFont="1" applyBorder="1" applyAlignment="1">
      <alignment horizontal="left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2" xfId="0" applyBorder="1" applyAlignment="1">
      <alignment vertical="center"/>
    </xf>
    <xf numFmtId="166" fontId="1" fillId="0" borderId="12" xfId="15" applyFont="1" applyFill="1" applyBorder="1" applyAlignment="1" applyProtection="1">
      <alignment vertical="center"/>
      <protection/>
    </xf>
    <xf numFmtId="166" fontId="1" fillId="0" borderId="21" xfId="15" applyFont="1" applyFill="1" applyBorder="1" applyAlignment="1" applyProtection="1">
      <alignment vertical="center"/>
      <protection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22" xfId="0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22" xfId="0" applyFont="1" applyBorder="1" applyAlignment="1">
      <alignment vertical="center" wrapText="1"/>
    </xf>
    <xf numFmtId="165" fontId="0" fillId="0" borderId="22" xfId="0" applyNumberFormat="1" applyBorder="1" applyAlignment="1">
      <alignment vertical="center" wrapText="1"/>
    </xf>
    <xf numFmtId="168" fontId="0" fillId="0" borderId="22" xfId="0" applyNumberFormat="1" applyFont="1" applyBorder="1" applyAlignment="1">
      <alignment vertical="center" wrapText="1"/>
    </xf>
    <xf numFmtId="165" fontId="0" fillId="0" borderId="22" xfId="0" applyNumberFormat="1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horizontal="center"/>
    </xf>
    <xf numFmtId="164" fontId="2" fillId="0" borderId="23" xfId="0" applyFont="1" applyBorder="1" applyAlignment="1">
      <alignment horizontal="center" vertical="center" wrapText="1"/>
    </xf>
    <xf numFmtId="164" fontId="2" fillId="0" borderId="24" xfId="0" applyFont="1" applyBorder="1" applyAlignment="1">
      <alignment horizontal="center" vertical="center" wrapText="1"/>
    </xf>
    <xf numFmtId="164" fontId="2" fillId="0" borderId="25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left" vertical="center" wrapText="1"/>
    </xf>
    <xf numFmtId="164" fontId="1" fillId="0" borderId="22" xfId="0" applyFont="1" applyBorder="1" applyAlignment="1">
      <alignment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/>
    </xf>
    <xf numFmtId="168" fontId="0" fillId="0" borderId="22" xfId="0" applyNumberFormat="1" applyFont="1" applyBorder="1" applyAlignment="1">
      <alignment vertical="center"/>
    </xf>
    <xf numFmtId="164" fontId="0" fillId="0" borderId="22" xfId="0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6" fontId="0" fillId="0" borderId="22" xfId="15" applyFont="1" applyFill="1" applyBorder="1" applyAlignment="1" applyProtection="1">
      <alignment vertical="center"/>
      <protection/>
    </xf>
    <xf numFmtId="168" fontId="0" fillId="0" borderId="22" xfId="0" applyNumberFormat="1" applyBorder="1" applyAlignment="1">
      <alignment vertical="center"/>
    </xf>
    <xf numFmtId="164" fontId="1" fillId="0" borderId="22" xfId="0" applyFont="1" applyBorder="1" applyAlignment="1">
      <alignment horizontal="center" vertical="center"/>
    </xf>
    <xf numFmtId="164" fontId="1" fillId="0" borderId="22" xfId="0" applyFont="1" applyBorder="1" applyAlignment="1">
      <alignment horizontal="left" vertical="center"/>
    </xf>
    <xf numFmtId="164" fontId="1" fillId="0" borderId="16" xfId="0" applyFont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0" fillId="0" borderId="17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0" fillId="0" borderId="17" xfId="0" applyFont="1" applyBorder="1" applyAlignment="1">
      <alignment horizontal="center" wrapText="1"/>
    </xf>
    <xf numFmtId="164" fontId="0" fillId="0" borderId="16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wrapText="1"/>
    </xf>
    <xf numFmtId="164" fontId="0" fillId="0" borderId="18" xfId="0" applyFont="1" applyBorder="1" applyAlignment="1">
      <alignment horizontal="left" vertical="center"/>
    </xf>
    <xf numFmtId="164" fontId="0" fillId="0" borderId="19" xfId="0" applyFont="1" applyBorder="1" applyAlignment="1">
      <alignment horizontal="left" vertical="center"/>
    </xf>
    <xf numFmtId="164" fontId="0" fillId="0" borderId="19" xfId="0" applyFont="1" applyBorder="1" applyAlignment="1">
      <alignment horizontal="center" wrapText="1"/>
    </xf>
    <xf numFmtId="164" fontId="0" fillId="0" borderId="20" xfId="0" applyFont="1" applyBorder="1" applyAlignment="1">
      <alignment horizontal="center" wrapText="1"/>
    </xf>
    <xf numFmtId="164" fontId="0" fillId="0" borderId="13" xfId="0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22" xfId="0" applyFont="1" applyBorder="1" applyAlignment="1">
      <alignment vertical="center"/>
    </xf>
    <xf numFmtId="164" fontId="0" fillId="0" borderId="22" xfId="0" applyFont="1" applyBorder="1" applyAlignment="1">
      <alignment horizontal="left" vertical="center" wrapText="1"/>
    </xf>
    <xf numFmtId="164" fontId="0" fillId="2" borderId="0" xfId="0" applyFont="1" applyFill="1" applyBorder="1" applyAlignment="1">
      <alignment horizontal="center" vertical="center" wrapText="1"/>
    </xf>
    <xf numFmtId="168" fontId="0" fillId="0" borderId="22" xfId="0" applyNumberFormat="1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5" fontId="0" fillId="0" borderId="22" xfId="0" applyNumberFormat="1" applyBorder="1" applyAlignment="1">
      <alignment horizontal="center" vertical="center"/>
    </xf>
    <xf numFmtId="166" fontId="0" fillId="0" borderId="22" xfId="15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2" xfId="0" applyFont="1" applyFill="1" applyBorder="1" applyAlignment="1">
      <alignment vertical="center"/>
    </xf>
    <xf numFmtId="164" fontId="0" fillId="0" borderId="22" xfId="0" applyFont="1" applyFill="1" applyBorder="1" applyAlignment="1">
      <alignment horizontal="left" vertical="center" wrapText="1"/>
    </xf>
    <xf numFmtId="169" fontId="0" fillId="0" borderId="22" xfId="0" applyNumberFormat="1" applyFont="1" applyFill="1" applyBorder="1" applyAlignment="1">
      <alignment horizontal="center"/>
    </xf>
    <xf numFmtId="164" fontId="0" fillId="0" borderId="16" xfId="0" applyBorder="1" applyAlignment="1">
      <alignment/>
    </xf>
    <xf numFmtId="164" fontId="0" fillId="0" borderId="0" xfId="0" applyNumberFormat="1" applyAlignment="1">
      <alignment/>
    </xf>
    <xf numFmtId="164" fontId="0" fillId="0" borderId="17" xfId="0" applyBorder="1" applyAlignment="1">
      <alignment/>
    </xf>
    <xf numFmtId="164" fontId="0" fillId="0" borderId="16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2" fillId="0" borderId="26" xfId="0" applyFont="1" applyBorder="1" applyAlignment="1">
      <alignment horizontal="center" vertical="center" wrapText="1"/>
    </xf>
    <xf numFmtId="164" fontId="1" fillId="0" borderId="27" xfId="0" applyFont="1" applyBorder="1" applyAlignment="1">
      <alignment horizontal="left" vertical="center" wrapText="1"/>
    </xf>
    <xf numFmtId="164" fontId="1" fillId="0" borderId="28" xfId="0" applyFont="1" applyBorder="1" applyAlignment="1">
      <alignment horizontal="center" vertical="center" wrapText="1"/>
    </xf>
    <xf numFmtId="164" fontId="1" fillId="0" borderId="29" xfId="0" applyFont="1" applyBorder="1" applyAlignment="1">
      <alignment horizontal="center" vertical="center" wrapText="1"/>
    </xf>
    <xf numFmtId="164" fontId="1" fillId="0" borderId="30" xfId="0" applyFont="1" applyBorder="1" applyAlignment="1">
      <alignment horizontal="left" vertical="center" wrapText="1"/>
    </xf>
    <xf numFmtId="164" fontId="1" fillId="0" borderId="31" xfId="0" applyFont="1" applyBorder="1" applyAlignment="1">
      <alignment horizontal="center" vertical="center" wrapText="1"/>
    </xf>
    <xf numFmtId="164" fontId="1" fillId="0" borderId="32" xfId="0" applyFont="1" applyBorder="1" applyAlignment="1">
      <alignment horizontal="center" vertical="center" wrapText="1"/>
    </xf>
    <xf numFmtId="164" fontId="1" fillId="0" borderId="31" xfId="0" applyFont="1" applyBorder="1" applyAlignment="1">
      <alignment vertical="center" wrapText="1"/>
    </xf>
    <xf numFmtId="164" fontId="1" fillId="0" borderId="1" xfId="0" applyFont="1" applyBorder="1" applyAlignment="1">
      <alignment horizontal="left" vertical="center" wrapText="1"/>
    </xf>
    <xf numFmtId="166" fontId="1" fillId="0" borderId="1" xfId="15" applyFont="1" applyFill="1" applyBorder="1" applyAlignment="1" applyProtection="1">
      <alignment horizontal="center" vertical="center" wrapText="1"/>
      <protection/>
    </xf>
    <xf numFmtId="166" fontId="1" fillId="0" borderId="32" xfId="15" applyFont="1" applyFill="1" applyBorder="1" applyAlignment="1" applyProtection="1">
      <alignment horizontal="center" vertical="center"/>
      <protection/>
    </xf>
    <xf numFmtId="164" fontId="0" fillId="0" borderId="31" xfId="0" applyFont="1" applyBorder="1" applyAlignment="1">
      <alignment vertical="center" wrapText="1"/>
    </xf>
    <xf numFmtId="170" fontId="1" fillId="0" borderId="32" xfId="15" applyNumberFormat="1" applyFont="1" applyFill="1" applyBorder="1" applyAlignment="1" applyProtection="1">
      <alignment horizontal="center" vertical="center" wrapText="1"/>
      <protection/>
    </xf>
    <xf numFmtId="171" fontId="1" fillId="0" borderId="1" xfId="0" applyNumberFormat="1" applyFont="1" applyBorder="1" applyAlignment="1">
      <alignment horizontal="center" vertical="center" wrapText="1"/>
    </xf>
    <xf numFmtId="166" fontId="1" fillId="0" borderId="32" xfId="15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32" xfId="0" applyBorder="1" applyAlignment="1">
      <alignment horizontal="center" vertical="center" wrapText="1"/>
    </xf>
    <xf numFmtId="164" fontId="1" fillId="0" borderId="24" xfId="0" applyFont="1" applyBorder="1" applyAlignment="1">
      <alignment horizontal="left" vertical="center" wrapText="1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6" fontId="0" fillId="0" borderId="1" xfId="15" applyFont="1" applyFill="1" applyBorder="1" applyAlignment="1" applyProtection="1">
      <alignment horizontal="center" vertical="center" wrapText="1"/>
      <protection/>
    </xf>
    <xf numFmtId="172" fontId="0" fillId="0" borderId="1" xfId="0" applyNumberFormat="1" applyBorder="1" applyAlignment="1">
      <alignment horizontal="right" vertical="center" wrapText="1"/>
    </xf>
    <xf numFmtId="173" fontId="1" fillId="0" borderId="32" xfId="0" applyNumberFormat="1" applyFont="1" applyBorder="1" applyAlignment="1">
      <alignment horizontal="center" vertical="center" wrapText="1"/>
    </xf>
    <xf numFmtId="173" fontId="0" fillId="0" borderId="32" xfId="0" applyNumberForma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2" fillId="0" borderId="33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34" xfId="0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/>
    </xf>
    <xf numFmtId="164" fontId="1" fillId="0" borderId="33" xfId="0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4" fillId="0" borderId="1" xfId="0" applyFont="1" applyFill="1" applyBorder="1" applyAlignment="1">
      <alignment horizontal="center"/>
    </xf>
    <xf numFmtId="174" fontId="4" fillId="0" borderId="1" xfId="15" applyNumberFormat="1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75" fontId="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9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left" wrapText="1"/>
    </xf>
    <xf numFmtId="175" fontId="0" fillId="0" borderId="1" xfId="0" applyNumberFormat="1" applyFont="1" applyFill="1" applyBorder="1" applyAlignment="1">
      <alignment horizontal="center" wrapText="1"/>
    </xf>
    <xf numFmtId="169" fontId="0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 wrapText="1"/>
    </xf>
    <xf numFmtId="175" fontId="0" fillId="0" borderId="1" xfId="0" applyNumberFormat="1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75" fontId="0" fillId="0" borderId="1" xfId="0" applyNumberFormat="1" applyFont="1" applyFill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justify" vertical="center"/>
    </xf>
    <xf numFmtId="175" fontId="0" fillId="0" borderId="1" xfId="0" applyNumberFormat="1" applyFont="1" applyFill="1" applyBorder="1" applyAlignment="1">
      <alignment horizontal="justify" vertical="center" wrapText="1"/>
    </xf>
    <xf numFmtId="175" fontId="0" fillId="3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top" wrapText="1"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mpo do Assistente de dados 1" xfId="21"/>
    <cellStyle name="Campo do Assistente de dados 10" xfId="22"/>
    <cellStyle name="Campo do Assistente de dados 11" xfId="23"/>
    <cellStyle name="Campo do Assistente de dados 12" xfId="24"/>
    <cellStyle name="Campo do Assistente de dados 13" xfId="25"/>
    <cellStyle name="Campo do Assistente de dados 14" xfId="26"/>
    <cellStyle name="Campo do Assistente de dados 2" xfId="27"/>
    <cellStyle name="Campo do Assistente de dados 3" xfId="28"/>
    <cellStyle name="Campo do Assistente de dados 4" xfId="29"/>
    <cellStyle name="Campo do Assistente de dados 5" xfId="30"/>
    <cellStyle name="Campo do Assistente de dados 6" xfId="31"/>
    <cellStyle name="Campo do Assistente de dados 7" xfId="32"/>
    <cellStyle name="Campo do Assistente de dados 8" xfId="33"/>
    <cellStyle name="Campo do Assistente de dados 9" xfId="34"/>
    <cellStyle name="Canto do Assistente de Dados" xfId="35"/>
    <cellStyle name="Canto do Assistente de dados 1" xfId="36"/>
    <cellStyle name="Canto do Assistente de dados 10" xfId="37"/>
    <cellStyle name="Canto do Assistente de dados 11" xfId="38"/>
    <cellStyle name="Canto do Assistente de dados 12" xfId="39"/>
    <cellStyle name="Canto do Assistente de dados 13" xfId="40"/>
    <cellStyle name="Canto do Assistente de dados 14" xfId="41"/>
    <cellStyle name="Canto do Assistente de dados 2" xfId="42"/>
    <cellStyle name="Canto do Assistente de dados 3" xfId="43"/>
    <cellStyle name="Canto do Assistente de dados 4" xfId="44"/>
    <cellStyle name="Canto do Assistente de dados 5" xfId="45"/>
    <cellStyle name="Canto do Assistente de dados 6" xfId="46"/>
    <cellStyle name="Canto do Assistente de dados 7" xfId="47"/>
    <cellStyle name="Canto do Assistente de dados 8" xfId="48"/>
    <cellStyle name="Canto do Assistente de dados 9" xfId="49"/>
    <cellStyle name="Categoria do Assistente de Dados" xfId="50"/>
    <cellStyle name="Categoria do Assistente de dados 1" xfId="51"/>
    <cellStyle name="Categoria do Assistente de dados 10" xfId="52"/>
    <cellStyle name="Categoria do Assistente de dados 11" xfId="53"/>
    <cellStyle name="Categoria do Assistente de dados 12" xfId="54"/>
    <cellStyle name="Categoria do Assistente de dados 13" xfId="55"/>
    <cellStyle name="Categoria do Assistente de dados 14" xfId="56"/>
    <cellStyle name="Categoria do Assistente de dados 2" xfId="57"/>
    <cellStyle name="Categoria do Assistente de dados 3" xfId="58"/>
    <cellStyle name="Categoria do Assistente de dados 4" xfId="59"/>
    <cellStyle name="Categoria do Assistente de dados 5" xfId="60"/>
    <cellStyle name="Categoria do Assistente de dados 6" xfId="61"/>
    <cellStyle name="Categoria do Assistente de dados 7" xfId="62"/>
    <cellStyle name="Categoria do Assistente de dados 8" xfId="63"/>
    <cellStyle name="Categoria do Assistente de dados 9" xfId="64"/>
    <cellStyle name="Normal 2" xfId="65"/>
    <cellStyle name="Resultado do Assistente de Dados" xfId="66"/>
    <cellStyle name="Resultado do Assistente de dados 1" xfId="67"/>
    <cellStyle name="Resultado do Assistente de dados 10" xfId="68"/>
    <cellStyle name="Resultado do Assistente de dados 11" xfId="69"/>
    <cellStyle name="Resultado do Assistente de dados 12" xfId="70"/>
    <cellStyle name="Resultado do Assistente de dados 13" xfId="71"/>
    <cellStyle name="Resultado do Assistente de dados 14" xfId="72"/>
    <cellStyle name="Resultado do Assistente de dados 2" xfId="73"/>
    <cellStyle name="Resultado do Assistente de dados 3" xfId="74"/>
    <cellStyle name="Resultado do Assistente de dados 4" xfId="75"/>
    <cellStyle name="Resultado do Assistente de dados 5" xfId="76"/>
    <cellStyle name="Resultado do Assistente de dados 6" xfId="77"/>
    <cellStyle name="Resultado do Assistente de dados 7" xfId="78"/>
    <cellStyle name="Resultado do Assistente de dados 8" xfId="79"/>
    <cellStyle name="Resultado do Assistente de dados 9" xfId="80"/>
    <cellStyle name="Título do Assistente de Dados" xfId="81"/>
    <cellStyle name="Título do Assistente de dados 1" xfId="82"/>
    <cellStyle name="Título do Assistente de dados 10" xfId="83"/>
    <cellStyle name="Título do Assistente de dados 11" xfId="84"/>
    <cellStyle name="Título do Assistente de dados 12" xfId="85"/>
    <cellStyle name="Título do Assistente de dados 13" xfId="86"/>
    <cellStyle name="Título do Assistente de dados 14" xfId="87"/>
    <cellStyle name="Título do Assistente de dados 2" xfId="88"/>
    <cellStyle name="Título do Assistente de dados 3" xfId="89"/>
    <cellStyle name="Título do Assistente de dados 4" xfId="90"/>
    <cellStyle name="Título do Assistente de dados 5" xfId="91"/>
    <cellStyle name="Título do Assistente de dados 6" xfId="92"/>
    <cellStyle name="Título do Assistente de dados 7" xfId="93"/>
    <cellStyle name="Título do Assistente de dados 8" xfId="94"/>
    <cellStyle name="Título do Assistente de dados 9" xfId="95"/>
    <cellStyle name="Valor do Assistente de Dados" xfId="96"/>
    <cellStyle name="Valor do Assistente de dados 1" xfId="97"/>
    <cellStyle name="Valor do Assistente de dados 10" xfId="98"/>
    <cellStyle name="Valor do Assistente de dados 11" xfId="99"/>
    <cellStyle name="Valor do Assistente de dados 12" xfId="100"/>
    <cellStyle name="Valor do Assistente de dados 13" xfId="101"/>
    <cellStyle name="Valor do Assistente de dados 14" xfId="102"/>
    <cellStyle name="Valor do Assistente de dados 2" xfId="103"/>
    <cellStyle name="Valor do Assistente de dados 3" xfId="104"/>
    <cellStyle name="Valor do Assistente de dados 4" xfId="105"/>
    <cellStyle name="Valor do Assistente de dados 5" xfId="106"/>
    <cellStyle name="Valor do Assistente de dados 6" xfId="107"/>
    <cellStyle name="Valor do Assistente de dados 7" xfId="108"/>
    <cellStyle name="Valor do Assistente de dados 8" xfId="109"/>
    <cellStyle name="Valor do Assistente de dados 9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42</xdr:row>
      <xdr:rowOff>133350</xdr:rowOff>
    </xdr:from>
    <xdr:to>
      <xdr:col>4</xdr:col>
      <xdr:colOff>2171700</xdr:colOff>
      <xdr:row>42</xdr:row>
      <xdr:rowOff>133350</xdr:rowOff>
    </xdr:to>
    <xdr:sp>
      <xdr:nvSpPr>
        <xdr:cNvPr id="1" name="Linha 1"/>
        <xdr:cNvSpPr>
          <a:spLocks/>
        </xdr:cNvSpPr>
      </xdr:nvSpPr>
      <xdr:spPr>
        <a:xfrm>
          <a:off x="1419225" y="10267950"/>
          <a:ext cx="3514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2466975</xdr:colOff>
      <xdr:row>42</xdr:row>
      <xdr:rowOff>123825</xdr:rowOff>
    </xdr:from>
    <xdr:to>
      <xdr:col>5</xdr:col>
      <xdr:colOff>523875</xdr:colOff>
      <xdr:row>42</xdr:row>
      <xdr:rowOff>123825</xdr:rowOff>
    </xdr:to>
    <xdr:sp>
      <xdr:nvSpPr>
        <xdr:cNvPr id="2" name="Linha 2"/>
        <xdr:cNvSpPr>
          <a:spLocks/>
        </xdr:cNvSpPr>
      </xdr:nvSpPr>
      <xdr:spPr>
        <a:xfrm>
          <a:off x="5229225" y="10258425"/>
          <a:ext cx="2314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38</xdr:row>
      <xdr:rowOff>152400</xdr:rowOff>
    </xdr:from>
    <xdr:to>
      <xdr:col>8</xdr:col>
      <xdr:colOff>66675</xdr:colOff>
      <xdr:row>38</xdr:row>
      <xdr:rowOff>152400</xdr:rowOff>
    </xdr:to>
    <xdr:sp>
      <xdr:nvSpPr>
        <xdr:cNvPr id="1" name="Linha 1"/>
        <xdr:cNvSpPr>
          <a:spLocks/>
        </xdr:cNvSpPr>
      </xdr:nvSpPr>
      <xdr:spPr>
        <a:xfrm>
          <a:off x="2886075" y="8534400"/>
          <a:ext cx="2781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39</xdr:row>
      <xdr:rowOff>0</xdr:rowOff>
    </xdr:from>
    <xdr:to>
      <xdr:col>11</xdr:col>
      <xdr:colOff>2371725</xdr:colOff>
      <xdr:row>39</xdr:row>
      <xdr:rowOff>0</xdr:rowOff>
    </xdr:to>
    <xdr:sp>
      <xdr:nvSpPr>
        <xdr:cNvPr id="2" name="Linha 2"/>
        <xdr:cNvSpPr>
          <a:spLocks/>
        </xdr:cNvSpPr>
      </xdr:nvSpPr>
      <xdr:spPr>
        <a:xfrm>
          <a:off x="7972425" y="8543925"/>
          <a:ext cx="2171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23</xdr:row>
      <xdr:rowOff>9525</xdr:rowOff>
    </xdr:from>
    <xdr:to>
      <xdr:col>11</xdr:col>
      <xdr:colOff>276225</xdr:colOff>
      <xdr:row>23</xdr:row>
      <xdr:rowOff>9525</xdr:rowOff>
    </xdr:to>
    <xdr:sp>
      <xdr:nvSpPr>
        <xdr:cNvPr id="1" name="Linha 1"/>
        <xdr:cNvSpPr>
          <a:spLocks/>
        </xdr:cNvSpPr>
      </xdr:nvSpPr>
      <xdr:spPr>
        <a:xfrm>
          <a:off x="4657725" y="7762875"/>
          <a:ext cx="2095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200025</xdr:rowOff>
    </xdr:from>
    <xdr:to>
      <xdr:col>6</xdr:col>
      <xdr:colOff>581025</xdr:colOff>
      <xdr:row>23</xdr:row>
      <xdr:rowOff>9525</xdr:rowOff>
    </xdr:to>
    <xdr:sp>
      <xdr:nvSpPr>
        <xdr:cNvPr id="2" name="Linha 2"/>
        <xdr:cNvSpPr>
          <a:spLocks/>
        </xdr:cNvSpPr>
      </xdr:nvSpPr>
      <xdr:spPr>
        <a:xfrm>
          <a:off x="1600200" y="7743825"/>
          <a:ext cx="28384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51</xdr:row>
      <xdr:rowOff>171450</xdr:rowOff>
    </xdr:from>
    <xdr:to>
      <xdr:col>11</xdr:col>
      <xdr:colOff>209550</xdr:colOff>
      <xdr:row>51</xdr:row>
      <xdr:rowOff>171450</xdr:rowOff>
    </xdr:to>
    <xdr:sp>
      <xdr:nvSpPr>
        <xdr:cNvPr id="1" name="Linha 1"/>
        <xdr:cNvSpPr>
          <a:spLocks/>
        </xdr:cNvSpPr>
      </xdr:nvSpPr>
      <xdr:spPr>
        <a:xfrm>
          <a:off x="4591050" y="12992100"/>
          <a:ext cx="3371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85" zoomScaleNormal="80" zoomScaleSheetLayoutView="85" workbookViewId="0" topLeftCell="A10">
      <selection activeCell="G3" sqref="G3"/>
    </sheetView>
  </sheetViews>
  <sheetFormatPr defaultColWidth="9.140625" defaultRowHeight="12.75"/>
  <cols>
    <col min="1" max="1" width="13.7109375" style="0" customWidth="1"/>
    <col min="2" max="2" width="20.57421875" style="0" customWidth="1"/>
    <col min="3" max="3" width="10.140625" style="0" customWidth="1"/>
    <col min="4" max="4" width="12.7109375" style="0" customWidth="1"/>
    <col min="5" max="5" width="14.28125" style="1" customWidth="1"/>
    <col min="6" max="6" width="11.7109375" style="0" customWidth="1"/>
    <col min="7" max="7" width="40.8515625" style="0" customWidth="1"/>
    <col min="8" max="8" width="0.2890625" style="0" customWidth="1"/>
    <col min="9" max="9" width="6.7109375" style="0" customWidth="1"/>
    <col min="10" max="10" width="13.57421875" style="0" customWidth="1"/>
  </cols>
  <sheetData>
    <row r="1" spans="1:10" s="3" customFormat="1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6.25" customHeight="1">
      <c r="A2" s="4" t="s">
        <v>1</v>
      </c>
      <c r="B2" s="4"/>
      <c r="C2" s="4"/>
      <c r="D2" s="4"/>
      <c r="E2" s="4"/>
      <c r="F2" s="4"/>
      <c r="G2" s="5" t="s">
        <v>2</v>
      </c>
      <c r="H2" s="5"/>
      <c r="I2" s="5"/>
      <c r="J2" s="5"/>
    </row>
    <row r="3" spans="1:10" s="3" customFormat="1" ht="18" customHeight="1">
      <c r="A3" s="6" t="s">
        <v>3</v>
      </c>
      <c r="B3" s="6"/>
      <c r="C3" s="6"/>
      <c r="D3" s="6"/>
      <c r="E3" s="6"/>
      <c r="F3" s="6"/>
      <c r="G3" s="7" t="s">
        <v>4</v>
      </c>
      <c r="H3" s="7"/>
      <c r="I3" s="7"/>
      <c r="J3" s="7"/>
    </row>
    <row r="4" spans="1:10" s="3" customFormat="1" ht="25.5" customHeight="1">
      <c r="A4" s="8" t="s">
        <v>5</v>
      </c>
      <c r="B4" s="8"/>
      <c r="C4" s="8"/>
      <c r="D4" s="8"/>
      <c r="E4" s="8"/>
      <c r="F4" s="9" t="s">
        <v>6</v>
      </c>
      <c r="G4" s="9"/>
      <c r="H4" s="9"/>
      <c r="I4" s="9"/>
      <c r="J4" s="9"/>
    </row>
    <row r="5" spans="1:10" s="3" customFormat="1" ht="18" customHeight="1">
      <c r="A5" s="10" t="s">
        <v>7</v>
      </c>
      <c r="B5" s="10"/>
      <c r="C5" s="10"/>
      <c r="D5" s="11" t="s">
        <v>8</v>
      </c>
      <c r="E5" s="12">
        <v>100000</v>
      </c>
      <c r="F5" s="13" t="s">
        <v>9</v>
      </c>
      <c r="G5" s="13"/>
      <c r="H5" s="14"/>
      <c r="I5" s="15" t="s">
        <v>8</v>
      </c>
      <c r="J5" s="16">
        <f>J6+J8+J9+J7</f>
        <v>0</v>
      </c>
    </row>
    <row r="6" spans="1:10" s="3" customFormat="1" ht="18" customHeight="1">
      <c r="A6" s="10"/>
      <c r="B6" s="10"/>
      <c r="C6" s="10"/>
      <c r="D6" s="11"/>
      <c r="E6" s="12"/>
      <c r="F6" s="17" t="s">
        <v>10</v>
      </c>
      <c r="G6" s="17"/>
      <c r="H6" s="18"/>
      <c r="I6" s="19" t="s">
        <v>8</v>
      </c>
      <c r="J6" s="20"/>
    </row>
    <row r="7" spans="1:10" s="3" customFormat="1" ht="18" customHeight="1">
      <c r="A7" s="10"/>
      <c r="B7" s="10"/>
      <c r="C7" s="10"/>
      <c r="D7" s="11"/>
      <c r="E7" s="12"/>
      <c r="F7" s="17" t="s">
        <v>11</v>
      </c>
      <c r="G7" s="17"/>
      <c r="H7"/>
      <c r="I7" s="19" t="s">
        <v>8</v>
      </c>
      <c r="J7" s="21"/>
    </row>
    <row r="8" spans="1:10" s="3" customFormat="1" ht="18" customHeight="1">
      <c r="A8" s="10" t="s">
        <v>12</v>
      </c>
      <c r="B8" s="10"/>
      <c r="C8" s="10"/>
      <c r="D8" s="11"/>
      <c r="E8" s="22">
        <f>SUM(E9:E10)</f>
        <v>100000</v>
      </c>
      <c r="F8" s="17" t="s">
        <v>13</v>
      </c>
      <c r="G8" s="17"/>
      <c r="H8" s="23"/>
      <c r="I8" s="19" t="s">
        <v>8</v>
      </c>
      <c r="J8" s="20"/>
    </row>
    <row r="9" spans="1:10" s="3" customFormat="1" ht="18" customHeight="1">
      <c r="A9" s="24" t="s">
        <v>14</v>
      </c>
      <c r="B9" s="24"/>
      <c r="C9" s="24"/>
      <c r="D9" s="11" t="s">
        <v>8</v>
      </c>
      <c r="E9" s="25"/>
      <c r="F9" s="17" t="s">
        <v>15</v>
      </c>
      <c r="G9" s="17"/>
      <c r="H9" s="23"/>
      <c r="I9" s="19" t="s">
        <v>8</v>
      </c>
      <c r="J9" s="20">
        <f>J10+J11</f>
        <v>0</v>
      </c>
    </row>
    <row r="10" spans="1:10" s="3" customFormat="1" ht="18" customHeight="1">
      <c r="A10" s="24" t="s">
        <v>16</v>
      </c>
      <c r="B10" s="24"/>
      <c r="C10" s="24"/>
      <c r="D10" s="11" t="s">
        <v>8</v>
      </c>
      <c r="E10" s="25">
        <v>100000</v>
      </c>
      <c r="F10" s="17" t="s">
        <v>17</v>
      </c>
      <c r="G10" s="17"/>
      <c r="H10" s="23"/>
      <c r="I10" s="19" t="s">
        <v>8</v>
      </c>
      <c r="J10" s="20"/>
    </row>
    <row r="11" spans="1:10" s="3" customFormat="1" ht="18" customHeight="1">
      <c r="A11" s="26"/>
      <c r="B11" s="26"/>
      <c r="C11" s="26"/>
      <c r="D11" s="11"/>
      <c r="E11" s="25"/>
      <c r="F11" s="17" t="s">
        <v>18</v>
      </c>
      <c r="G11" s="17"/>
      <c r="H11" s="23"/>
      <c r="I11" s="19" t="s">
        <v>8</v>
      </c>
      <c r="J11" s="20"/>
    </row>
    <row r="12" spans="1:10" s="3" customFormat="1" ht="18" customHeight="1">
      <c r="A12" s="10" t="s">
        <v>19</v>
      </c>
      <c r="B12" s="10"/>
      <c r="C12" s="10"/>
      <c r="D12" s="11"/>
      <c r="E12" s="27"/>
      <c r="H12" s="23"/>
      <c r="I12" s="19"/>
      <c r="J12" s="20"/>
    </row>
    <row r="13" spans="1:10" s="3" customFormat="1" ht="18" customHeight="1">
      <c r="A13" s="24" t="s">
        <v>20</v>
      </c>
      <c r="B13" s="24"/>
      <c r="C13" s="24"/>
      <c r="D13" s="11" t="s">
        <v>8</v>
      </c>
      <c r="E13" s="25"/>
      <c r="F13" s="28"/>
      <c r="G13" s="28"/>
      <c r="H13" s="23"/>
      <c r="I13" s="19"/>
      <c r="J13" s="20"/>
    </row>
    <row r="14" spans="1:10" s="3" customFormat="1" ht="18" customHeight="1">
      <c r="A14" s="24" t="s">
        <v>21</v>
      </c>
      <c r="B14" s="24"/>
      <c r="C14" s="24"/>
      <c r="D14" s="11" t="s">
        <v>8</v>
      </c>
      <c r="E14" s="25">
        <f>rendimentos!B44</f>
        <v>10203.130000000003</v>
      </c>
      <c r="F14" s="29" t="s">
        <v>22</v>
      </c>
      <c r="G14" s="29"/>
      <c r="H14" s="23"/>
      <c r="I14" s="19" t="s">
        <v>8</v>
      </c>
      <c r="J14" s="22">
        <f>J15+J16</f>
        <v>108527.98</v>
      </c>
    </row>
    <row r="15" spans="1:10" s="3" customFormat="1" ht="18" customHeight="1">
      <c r="A15" s="10" t="s">
        <v>23</v>
      </c>
      <c r="B15" s="10"/>
      <c r="C15" s="10"/>
      <c r="D15" s="11" t="s">
        <v>8</v>
      </c>
      <c r="E15" s="27">
        <f>E13+E14</f>
        <v>10203.130000000003</v>
      </c>
      <c r="F15" s="17" t="s">
        <v>24</v>
      </c>
      <c r="G15" s="17"/>
      <c r="H15" s="23"/>
      <c r="I15" s="19" t="s">
        <v>8</v>
      </c>
      <c r="J15" s="20"/>
    </row>
    <row r="16" spans="1:10" s="3" customFormat="1" ht="18" customHeight="1">
      <c r="A16" s="24"/>
      <c r="B16" s="24"/>
      <c r="C16" s="24"/>
      <c r="D16" s="30"/>
      <c r="E16" s="25"/>
      <c r="F16" s="17" t="s">
        <v>25</v>
      </c>
      <c r="G16" s="17"/>
      <c r="H16" s="23"/>
      <c r="I16" s="19" t="s">
        <v>8</v>
      </c>
      <c r="J16" s="20">
        <f>'anexo 03 equip'!F38</f>
        <v>108527.98</v>
      </c>
    </row>
    <row r="17" spans="1:10" s="3" customFormat="1" ht="18" customHeight="1">
      <c r="A17" s="24"/>
      <c r="B17" s="24"/>
      <c r="C17" s="24"/>
      <c r="D17" s="30"/>
      <c r="E17" s="25"/>
      <c r="F17" s="17"/>
      <c r="G17" s="17"/>
      <c r="H17" s="23"/>
      <c r="I17" s="31"/>
      <c r="J17" s="20"/>
    </row>
    <row r="18" spans="1:10" s="3" customFormat="1" ht="18" customHeight="1">
      <c r="A18" s="24"/>
      <c r="B18" s="24"/>
      <c r="C18" s="24"/>
      <c r="D18" s="11"/>
      <c r="E18" s="25"/>
      <c r="F18" s="29" t="s">
        <v>26</v>
      </c>
      <c r="G18" s="29"/>
      <c r="H18" s="23"/>
      <c r="I18" s="19" t="s">
        <v>8</v>
      </c>
      <c r="J18" s="22">
        <f>SUM(J19:J22)</f>
        <v>0</v>
      </c>
    </row>
    <row r="19" spans="1:10" s="3" customFormat="1" ht="18" customHeight="1">
      <c r="A19" s="29"/>
      <c r="B19" s="29"/>
      <c r="C19" s="29"/>
      <c r="D19" s="32"/>
      <c r="E19" s="25"/>
      <c r="F19" s="17" t="s">
        <v>27</v>
      </c>
      <c r="G19" s="17"/>
      <c r="H19" s="23"/>
      <c r="I19" s="19" t="s">
        <v>8</v>
      </c>
      <c r="J19" s="20"/>
    </row>
    <row r="20" spans="1:10" s="3" customFormat="1" ht="18" customHeight="1">
      <c r="A20" s="10"/>
      <c r="B20" s="10"/>
      <c r="C20" s="10"/>
      <c r="D20" s="11"/>
      <c r="E20" s="33"/>
      <c r="F20" s="17" t="s">
        <v>28</v>
      </c>
      <c r="G20" s="17"/>
      <c r="H20" s="23"/>
      <c r="I20" s="19" t="s">
        <v>8</v>
      </c>
      <c r="J20" s="20"/>
    </row>
    <row r="21" spans="1:10" s="3" customFormat="1" ht="18" customHeight="1">
      <c r="A21" s="28"/>
      <c r="B21" s="28"/>
      <c r="C21" s="28"/>
      <c r="D21" s="30"/>
      <c r="E21" s="34"/>
      <c r="F21" s="17" t="s">
        <v>29</v>
      </c>
      <c r="G21" s="17"/>
      <c r="H21" s="23"/>
      <c r="I21" s="19" t="s">
        <v>8</v>
      </c>
      <c r="J21" s="20"/>
    </row>
    <row r="22" spans="1:10" s="3" customFormat="1" ht="18" customHeight="1">
      <c r="A22" s="28"/>
      <c r="B22" s="28"/>
      <c r="C22" s="28"/>
      <c r="D22" s="30"/>
      <c r="E22" s="33"/>
      <c r="F22" s="17" t="s">
        <v>30</v>
      </c>
      <c r="G22" s="17"/>
      <c r="H22" s="23"/>
      <c r="I22" s="19" t="s">
        <v>8</v>
      </c>
      <c r="J22" s="20"/>
    </row>
    <row r="23" spans="1:10" s="3" customFormat="1" ht="22.5" customHeight="1">
      <c r="A23" s="35" t="s">
        <v>31</v>
      </c>
      <c r="B23" s="35"/>
      <c r="C23" s="35"/>
      <c r="D23" s="36" t="s">
        <v>8</v>
      </c>
      <c r="E23" s="37">
        <f>E15+E5</f>
        <v>110203.13</v>
      </c>
      <c r="F23" s="28"/>
      <c r="G23" s="28"/>
      <c r="H23" s="23"/>
      <c r="I23" s="31"/>
      <c r="J23" s="20"/>
    </row>
    <row r="24" spans="1:10" s="3" customFormat="1" ht="18" customHeight="1">
      <c r="A24" s="38"/>
      <c r="B24" s="39"/>
      <c r="C24" s="39"/>
      <c r="D24" s="39"/>
      <c r="E24" s="40"/>
      <c r="F24" s="29" t="s">
        <v>32</v>
      </c>
      <c r="G24" s="29"/>
      <c r="H24" s="23"/>
      <c r="I24" s="19" t="s">
        <v>8</v>
      </c>
      <c r="J24" s="22">
        <f>J18+J14+J5</f>
        <v>108527.98</v>
      </c>
    </row>
    <row r="25" spans="1:10" s="3" customFormat="1" ht="18" customHeight="1">
      <c r="A25" s="41"/>
      <c r="B25" s="42"/>
      <c r="C25" s="42"/>
      <c r="D25" s="42"/>
      <c r="E25" s="43"/>
      <c r="F25" s="28"/>
      <c r="G25" s="28"/>
      <c r="H25" s="23"/>
      <c r="I25" s="31"/>
      <c r="J25" s="20"/>
    </row>
    <row r="26" spans="1:10" s="3" customFormat="1" ht="18" customHeight="1">
      <c r="A26" s="44" t="s">
        <v>33</v>
      </c>
      <c r="B26" s="45"/>
      <c r="C26" s="46" t="s">
        <v>34</v>
      </c>
      <c r="D26" s="46"/>
      <c r="E26" s="47"/>
      <c r="F26" s="29" t="s">
        <v>35</v>
      </c>
      <c r="G26" s="29"/>
      <c r="H26" s="29"/>
      <c r="I26" s="19" t="s">
        <v>8</v>
      </c>
      <c r="J26" s="22">
        <f>E23-J24</f>
        <v>1675.1500000000087</v>
      </c>
    </row>
    <row r="27" spans="1:10" s="3" customFormat="1" ht="18" customHeight="1">
      <c r="A27" s="48" t="s">
        <v>36</v>
      </c>
      <c r="B27" s="45"/>
      <c r="C27" s="46"/>
      <c r="D27" s="46"/>
      <c r="E27" s="47"/>
      <c r="H27" s="23"/>
      <c r="J27" s="49"/>
    </row>
    <row r="28" spans="1:10" s="3" customFormat="1" ht="18" customHeight="1">
      <c r="A28" s="50"/>
      <c r="B28" s="51"/>
      <c r="C28" s="52"/>
      <c r="D28" s="52"/>
      <c r="E28" s="53"/>
      <c r="F28" s="35" t="s">
        <v>37</v>
      </c>
      <c r="G28" s="35"/>
      <c r="H28" s="54"/>
      <c r="I28" s="55" t="s">
        <v>8</v>
      </c>
      <c r="J28" s="56">
        <f>J24+J26</f>
        <v>110203.13</v>
      </c>
    </row>
  </sheetData>
  <sheetProtection selectLockedCells="1" selectUnlockedCells="1"/>
  <mergeCells count="48">
    <mergeCell ref="A1:J1"/>
    <mergeCell ref="A2:F2"/>
    <mergeCell ref="G2:J2"/>
    <mergeCell ref="A3:F3"/>
    <mergeCell ref="G3:J3"/>
    <mergeCell ref="A4:E4"/>
    <mergeCell ref="F4:J4"/>
    <mergeCell ref="A5:C7"/>
    <mergeCell ref="D5:D7"/>
    <mergeCell ref="E5:E7"/>
    <mergeCell ref="F5:G5"/>
    <mergeCell ref="F6:G6"/>
    <mergeCell ref="F7:G7"/>
    <mergeCell ref="A8:C8"/>
    <mergeCell ref="F8:G8"/>
    <mergeCell ref="A9:C9"/>
    <mergeCell ref="F9:G9"/>
    <mergeCell ref="A10:C10"/>
    <mergeCell ref="F10:G10"/>
    <mergeCell ref="A11:C11"/>
    <mergeCell ref="F11:G11"/>
    <mergeCell ref="A12:C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F24:G24"/>
    <mergeCell ref="F25:G25"/>
    <mergeCell ref="F26:H26"/>
    <mergeCell ref="F28:G28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legacyDrawing r:id="rId2"/>
  <oleObjects>
    <oleObject progId="Microsoft Word-Dokument" shapeId="535747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B44"/>
  <sheetViews>
    <sheetView view="pageBreakPreview" zoomScale="85" zoomScaleNormal="80" zoomScaleSheetLayoutView="85" workbookViewId="0" topLeftCell="A28">
      <selection activeCell="B45" sqref="B45"/>
    </sheetView>
  </sheetViews>
  <sheetFormatPr defaultColWidth="12.57421875" defaultRowHeight="17.25" customHeight="1"/>
  <cols>
    <col min="1" max="1" width="25.00390625" style="57" customWidth="1"/>
    <col min="2" max="2" width="27.57421875" style="58" customWidth="1"/>
    <col min="3" max="16384" width="11.7109375" style="57" customWidth="1"/>
  </cols>
  <sheetData>
    <row r="3" spans="1:2" s="61" customFormat="1" ht="17.25" customHeight="1">
      <c r="A3" s="59" t="s">
        <v>38</v>
      </c>
      <c r="B3" s="60" t="s">
        <v>39</v>
      </c>
    </row>
    <row r="4" spans="1:2" ht="17.25" customHeight="1">
      <c r="A4" s="62" t="s">
        <v>40</v>
      </c>
      <c r="B4" s="63">
        <v>734.27</v>
      </c>
    </row>
    <row r="5" spans="1:2" ht="17.25" customHeight="1">
      <c r="A5" s="62" t="s">
        <v>41</v>
      </c>
      <c r="B5" s="63">
        <v>845.24</v>
      </c>
    </row>
    <row r="6" spans="1:2" ht="17.25" customHeight="1">
      <c r="A6" s="62" t="s">
        <v>42</v>
      </c>
      <c r="B6" s="63">
        <v>817.76</v>
      </c>
    </row>
    <row r="7" spans="1:2" ht="17.25" customHeight="1">
      <c r="A7" s="62" t="s">
        <v>43</v>
      </c>
      <c r="B7" s="63">
        <v>734.32</v>
      </c>
    </row>
    <row r="8" spans="1:2" ht="17.25" customHeight="1">
      <c r="A8" s="62" t="s">
        <v>44</v>
      </c>
      <c r="B8" s="63">
        <v>809.97</v>
      </c>
    </row>
    <row r="9" spans="1:2" ht="17.25" customHeight="1">
      <c r="A9" s="62" t="s">
        <v>45</v>
      </c>
      <c r="B9" s="63">
        <v>716.35</v>
      </c>
    </row>
    <row r="10" spans="1:2" ht="17.25" customHeight="1">
      <c r="A10" s="62" t="s">
        <v>46</v>
      </c>
      <c r="B10" s="63">
        <v>704.57</v>
      </c>
    </row>
    <row r="11" spans="1:2" ht="17.25" customHeight="1">
      <c r="A11" s="62" t="s">
        <v>47</v>
      </c>
      <c r="B11" s="63">
        <v>717.2</v>
      </c>
    </row>
    <row r="12" spans="1:2" ht="17.25" customHeight="1">
      <c r="A12" s="62" t="s">
        <v>48</v>
      </c>
      <c r="B12" s="63">
        <v>498.26</v>
      </c>
    </row>
    <row r="13" spans="1:2" ht="17.25" customHeight="1">
      <c r="A13" s="62" t="s">
        <v>49</v>
      </c>
      <c r="B13" s="63">
        <v>406.31</v>
      </c>
    </row>
    <row r="14" spans="1:2" ht="17.25" customHeight="1">
      <c r="A14" s="62" t="s">
        <v>50</v>
      </c>
      <c r="B14" s="63">
        <v>190.6</v>
      </c>
    </row>
    <row r="15" spans="1:2" ht="17.25" customHeight="1">
      <c r="A15" s="64" t="s">
        <v>51</v>
      </c>
      <c r="B15" s="63">
        <v>164.65</v>
      </c>
    </row>
    <row r="16" spans="1:2" ht="17.25" customHeight="1">
      <c r="A16" s="62" t="s">
        <v>52</v>
      </c>
      <c r="B16" s="63">
        <v>195.83</v>
      </c>
    </row>
    <row r="17" spans="1:2" ht="17.25" customHeight="1">
      <c r="A17" s="62" t="s">
        <v>53</v>
      </c>
      <c r="B17" s="63">
        <v>169.25</v>
      </c>
    </row>
    <row r="18" spans="1:2" ht="17.25" customHeight="1">
      <c r="A18" s="62" t="s">
        <v>54</v>
      </c>
      <c r="B18" s="63">
        <v>193.3</v>
      </c>
    </row>
    <row r="19" spans="1:2" ht="17.25" customHeight="1">
      <c r="A19" s="62" t="s">
        <v>55</v>
      </c>
      <c r="B19" s="63">
        <v>208.8</v>
      </c>
    </row>
    <row r="20" spans="1:2" ht="17.25" customHeight="1">
      <c r="A20" s="62" t="s">
        <v>56</v>
      </c>
      <c r="B20" s="63">
        <f>223.85+20.99</f>
        <v>244.84</v>
      </c>
    </row>
    <row r="21" spans="1:2" ht="17.25" customHeight="1">
      <c r="A21" s="62" t="s">
        <v>57</v>
      </c>
      <c r="B21" s="63">
        <v>231</v>
      </c>
    </row>
    <row r="22" spans="1:2" s="66" customFormat="1" ht="17.25" customHeight="1">
      <c r="A22" s="62" t="s">
        <v>58</v>
      </c>
      <c r="B22" s="65">
        <v>173.74</v>
      </c>
    </row>
    <row r="23" spans="1:2" ht="17.25" customHeight="1">
      <c r="A23" s="62" t="s">
        <v>59</v>
      </c>
      <c r="B23" s="63">
        <v>152.46</v>
      </c>
    </row>
    <row r="24" spans="1:2" ht="17.25" customHeight="1">
      <c r="A24" s="62" t="s">
        <v>60</v>
      </c>
      <c r="B24" s="63">
        <v>102.65</v>
      </c>
    </row>
    <row r="25" spans="1:2" ht="17.25" customHeight="1">
      <c r="A25" s="62" t="s">
        <v>61</v>
      </c>
      <c r="B25" s="63">
        <v>101.98</v>
      </c>
    </row>
    <row r="26" spans="1:2" ht="17.25" customHeight="1">
      <c r="A26" s="62" t="s">
        <v>62</v>
      </c>
      <c r="B26" s="63">
        <v>103.62</v>
      </c>
    </row>
    <row r="27" spans="1:2" ht="17.25" customHeight="1">
      <c r="A27" s="62" t="s">
        <v>63</v>
      </c>
      <c r="B27" s="63">
        <v>101.9</v>
      </c>
    </row>
    <row r="28" spans="1:2" ht="17.25" customHeight="1">
      <c r="A28" s="62" t="s">
        <v>64</v>
      </c>
      <c r="B28" s="63">
        <v>108.38</v>
      </c>
    </row>
    <row r="29" spans="1:2" ht="17.25" customHeight="1">
      <c r="A29" s="62" t="s">
        <v>65</v>
      </c>
      <c r="B29" s="63">
        <v>99.14</v>
      </c>
    </row>
    <row r="30" spans="1:2" ht="17.25" customHeight="1">
      <c r="A30" s="62" t="s">
        <v>66</v>
      </c>
      <c r="B30" s="63">
        <v>106.01</v>
      </c>
    </row>
    <row r="31" spans="1:2" ht="17.25" customHeight="1">
      <c r="A31" s="62" t="s">
        <v>67</v>
      </c>
      <c r="B31" s="63">
        <v>107.68</v>
      </c>
    </row>
    <row r="32" spans="1:2" ht="17.25" customHeight="1">
      <c r="A32" s="62" t="s">
        <v>68</v>
      </c>
      <c r="B32" s="63">
        <v>119.79</v>
      </c>
    </row>
    <row r="33" spans="1:2" ht="17.25" customHeight="1">
      <c r="A33" s="62" t="s">
        <v>69</v>
      </c>
      <c r="B33" s="63">
        <v>118.76</v>
      </c>
    </row>
    <row r="34" spans="1:2" ht="17.25" customHeight="1">
      <c r="A34" s="62" t="s">
        <v>70</v>
      </c>
      <c r="B34" s="63">
        <v>101.24</v>
      </c>
    </row>
    <row r="35" spans="1:2" ht="17.25" customHeight="1">
      <c r="A35" s="62" t="s">
        <v>71</v>
      </c>
      <c r="B35" s="63">
        <v>54.53</v>
      </c>
    </row>
    <row r="36" spans="1:2" ht="17.25" customHeight="1">
      <c r="A36" s="62" t="s">
        <v>72</v>
      </c>
      <c r="B36" s="63">
        <v>9.49</v>
      </c>
    </row>
    <row r="37" spans="1:2" ht="17.25" customHeight="1">
      <c r="A37" s="62" t="s">
        <v>73</v>
      </c>
      <c r="B37" s="63">
        <v>10.57</v>
      </c>
    </row>
    <row r="38" spans="1:2" ht="17.25" customHeight="1">
      <c r="A38" s="62" t="s">
        <v>74</v>
      </c>
      <c r="B38" s="63">
        <v>9.52</v>
      </c>
    </row>
    <row r="39" spans="1:2" ht="17.25" customHeight="1">
      <c r="A39" s="62" t="s">
        <v>75</v>
      </c>
      <c r="B39" s="63">
        <v>8.42</v>
      </c>
    </row>
    <row r="40" spans="1:2" ht="17.25" customHeight="1">
      <c r="A40" s="62" t="s">
        <v>76</v>
      </c>
      <c r="B40" s="63">
        <v>9.69</v>
      </c>
    </row>
    <row r="41" spans="1:2" ht="17.25" customHeight="1">
      <c r="A41" s="62" t="s">
        <v>77</v>
      </c>
      <c r="B41" s="63">
        <v>7.68</v>
      </c>
    </row>
    <row r="42" spans="1:2" ht="17.25" customHeight="1">
      <c r="A42" s="62" t="s">
        <v>78</v>
      </c>
      <c r="B42" s="63">
        <v>8.52</v>
      </c>
    </row>
    <row r="43" spans="1:2" ht="17.25" customHeight="1">
      <c r="A43" s="62" t="s">
        <v>79</v>
      </c>
      <c r="B43" s="63">
        <v>4.84</v>
      </c>
    </row>
    <row r="44" spans="1:2" ht="17.25" customHeight="1">
      <c r="A44" s="62" t="s">
        <v>80</v>
      </c>
      <c r="B44" s="63">
        <f>SUM(B4:B43)</f>
        <v>10203.130000000003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="85" zoomScaleNormal="80" zoomScaleSheetLayoutView="85" workbookViewId="0" topLeftCell="A25">
      <selection activeCell="A40" sqref="A40"/>
    </sheetView>
  </sheetViews>
  <sheetFormatPr defaultColWidth="9.140625" defaultRowHeight="26.25" customHeight="1"/>
  <cols>
    <col min="1" max="1" width="7.00390625" style="0" customWidth="1"/>
    <col min="2" max="2" width="11.28125" style="67" customWidth="1"/>
    <col min="4" max="4" width="14.00390625" style="67" customWidth="1"/>
    <col min="5" max="5" width="63.8515625" style="0" customWidth="1"/>
    <col min="6" max="6" width="13.00390625" style="0" customWidth="1"/>
  </cols>
  <sheetData>
    <row r="1" spans="1:6" s="3" customFormat="1" ht="21.75" customHeight="1">
      <c r="A1" s="68" t="s">
        <v>81</v>
      </c>
      <c r="B1" s="68"/>
      <c r="C1" s="68"/>
      <c r="D1" s="68"/>
      <c r="E1" s="68"/>
      <c r="F1" s="68"/>
    </row>
    <row r="2" spans="1:6" s="3" customFormat="1" ht="21.75" customHeight="1">
      <c r="A2" s="69" t="s">
        <v>82</v>
      </c>
      <c r="B2" s="69"/>
      <c r="C2" s="69"/>
      <c r="D2" s="69"/>
      <c r="E2" s="69"/>
      <c r="F2" s="69"/>
    </row>
    <row r="3" spans="1:6" s="3" customFormat="1" ht="23.25" customHeight="1">
      <c r="A3" s="70" t="s">
        <v>83</v>
      </c>
      <c r="B3" s="70"/>
      <c r="C3" s="70"/>
      <c r="D3" s="70"/>
      <c r="E3" s="70"/>
      <c r="F3" s="70"/>
    </row>
    <row r="4" spans="1:6" s="57" customFormat="1" ht="33.75" customHeight="1">
      <c r="A4" s="71" t="s">
        <v>1</v>
      </c>
      <c r="B4" s="71"/>
      <c r="C4" s="71"/>
      <c r="D4" s="71"/>
      <c r="E4" s="71"/>
      <c r="F4" s="71"/>
    </row>
    <row r="5" spans="1:6" s="57" customFormat="1" ht="33.75" customHeight="1">
      <c r="A5" s="71" t="s">
        <v>3</v>
      </c>
      <c r="B5" s="71"/>
      <c r="C5" s="71"/>
      <c r="D5" s="71"/>
      <c r="E5" s="71"/>
      <c r="F5" s="71"/>
    </row>
    <row r="6" spans="1:6" s="57" customFormat="1" ht="33.75" customHeight="1">
      <c r="A6" s="71" t="s">
        <v>84</v>
      </c>
      <c r="B6" s="71"/>
      <c r="C6" s="71"/>
      <c r="D6" s="71"/>
      <c r="E6" s="71"/>
      <c r="F6" s="71"/>
    </row>
    <row r="7" spans="1:6" s="57" customFormat="1" ht="38.25" customHeight="1">
      <c r="A7" s="72" t="s">
        <v>85</v>
      </c>
      <c r="B7" s="73" t="s">
        <v>86</v>
      </c>
      <c r="C7" s="73" t="s">
        <v>87</v>
      </c>
      <c r="D7" s="73" t="s">
        <v>88</v>
      </c>
      <c r="E7" s="73" t="s">
        <v>89</v>
      </c>
      <c r="F7" s="73" t="s">
        <v>90</v>
      </c>
    </row>
    <row r="8" spans="1:6" s="3" customFormat="1" ht="15.75" customHeight="1">
      <c r="A8" s="74" t="s">
        <v>91</v>
      </c>
      <c r="B8" s="74" t="s">
        <v>92</v>
      </c>
      <c r="C8" s="75">
        <v>40046</v>
      </c>
      <c r="D8" s="76">
        <v>501096</v>
      </c>
      <c r="E8" s="77" t="s">
        <v>93</v>
      </c>
      <c r="F8" s="78">
        <v>1050</v>
      </c>
    </row>
    <row r="9" spans="1:6" s="3" customFormat="1" ht="15.75" customHeight="1">
      <c r="A9" s="74" t="s">
        <v>94</v>
      </c>
      <c r="B9" s="74" t="s">
        <v>95</v>
      </c>
      <c r="C9" s="75">
        <v>40053</v>
      </c>
      <c r="D9" s="74">
        <v>503315</v>
      </c>
      <c r="E9" s="77" t="s">
        <v>93</v>
      </c>
      <c r="F9" s="78">
        <v>720</v>
      </c>
    </row>
    <row r="10" spans="1:6" s="3" customFormat="1" ht="15.75" customHeight="1">
      <c r="A10" s="74" t="s">
        <v>96</v>
      </c>
      <c r="B10" s="74" t="s">
        <v>97</v>
      </c>
      <c r="C10" s="75">
        <v>40060</v>
      </c>
      <c r="D10" s="74">
        <v>505606</v>
      </c>
      <c r="E10" s="77" t="s">
        <v>93</v>
      </c>
      <c r="F10" s="78">
        <v>350</v>
      </c>
    </row>
    <row r="11" spans="1:6" s="3" customFormat="1" ht="15.75" customHeight="1">
      <c r="A11" s="74" t="s">
        <v>98</v>
      </c>
      <c r="B11" s="74" t="s">
        <v>99</v>
      </c>
      <c r="C11" s="75">
        <v>40074</v>
      </c>
      <c r="D11" s="74">
        <v>4847</v>
      </c>
      <c r="E11" s="77" t="s">
        <v>100</v>
      </c>
      <c r="F11" s="78">
        <v>1399</v>
      </c>
    </row>
    <row r="12" spans="1:6" s="3" customFormat="1" ht="15.75" customHeight="1">
      <c r="A12" s="74" t="s">
        <v>101</v>
      </c>
      <c r="B12" s="74" t="s">
        <v>102</v>
      </c>
      <c r="C12" s="75">
        <v>40109</v>
      </c>
      <c r="D12" s="74">
        <v>3762</v>
      </c>
      <c r="E12" s="77" t="s">
        <v>103</v>
      </c>
      <c r="F12" s="78">
        <v>4000</v>
      </c>
    </row>
    <row r="13" spans="1:6" s="3" customFormat="1" ht="15.75" customHeight="1">
      <c r="A13" s="74" t="s">
        <v>104</v>
      </c>
      <c r="B13" s="74" t="s">
        <v>105</v>
      </c>
      <c r="C13" s="75">
        <v>40109</v>
      </c>
      <c r="D13" s="74">
        <v>3762</v>
      </c>
      <c r="E13" s="77" t="s">
        <v>103</v>
      </c>
      <c r="F13" s="78">
        <v>4372</v>
      </c>
    </row>
    <row r="14" spans="1:8" s="3" customFormat="1" ht="15.75" customHeight="1">
      <c r="A14" s="74" t="s">
        <v>106</v>
      </c>
      <c r="B14" s="74" t="s">
        <v>107</v>
      </c>
      <c r="C14" s="75">
        <v>40135</v>
      </c>
      <c r="D14" s="74">
        <v>46359</v>
      </c>
      <c r="E14" s="77" t="s">
        <v>108</v>
      </c>
      <c r="F14" s="78">
        <v>33450</v>
      </c>
      <c r="G14"/>
      <c r="H14"/>
    </row>
    <row r="15" spans="1:6" s="3" customFormat="1" ht="15.75" customHeight="1">
      <c r="A15" s="74" t="s">
        <v>109</v>
      </c>
      <c r="B15" s="74" t="s">
        <v>107</v>
      </c>
      <c r="C15" s="75">
        <v>40175</v>
      </c>
      <c r="D15" s="74">
        <v>46359</v>
      </c>
      <c r="E15" s="77" t="s">
        <v>108</v>
      </c>
      <c r="F15" s="78">
        <v>33450</v>
      </c>
    </row>
    <row r="16" spans="1:6" s="3" customFormat="1" ht="15.75" customHeight="1">
      <c r="A16" s="74" t="s">
        <v>110</v>
      </c>
      <c r="B16" s="74" t="s">
        <v>111</v>
      </c>
      <c r="C16" s="75">
        <v>40256</v>
      </c>
      <c r="D16" s="74">
        <v>542385</v>
      </c>
      <c r="E16" s="77" t="s">
        <v>93</v>
      </c>
      <c r="F16" s="78">
        <v>2025</v>
      </c>
    </row>
    <row r="17" spans="1:6" s="3" customFormat="1" ht="15.75" customHeight="1">
      <c r="A17" s="74">
        <v>10</v>
      </c>
      <c r="B17" s="74" t="s">
        <v>112</v>
      </c>
      <c r="C17" s="75">
        <v>40417</v>
      </c>
      <c r="D17" s="74">
        <v>3101</v>
      </c>
      <c r="E17" s="77" t="s">
        <v>113</v>
      </c>
      <c r="F17" s="78">
        <v>1925</v>
      </c>
    </row>
    <row r="18" spans="1:6" s="3" customFormat="1" ht="15.75" customHeight="1">
      <c r="A18" s="74">
        <v>11</v>
      </c>
      <c r="B18" s="74" t="s">
        <v>114</v>
      </c>
      <c r="C18" s="75">
        <v>40424</v>
      </c>
      <c r="D18" s="74">
        <v>40</v>
      </c>
      <c r="E18" s="77" t="s">
        <v>115</v>
      </c>
      <c r="F18" s="78">
        <v>3696</v>
      </c>
    </row>
    <row r="19" spans="1:6" s="3" customFormat="1" ht="15.75" customHeight="1">
      <c r="A19" s="74">
        <v>12</v>
      </c>
      <c r="B19" s="74" t="s">
        <v>116</v>
      </c>
      <c r="C19" s="75">
        <v>40424</v>
      </c>
      <c r="D19" s="74">
        <v>7103</v>
      </c>
      <c r="E19" s="77" t="s">
        <v>117</v>
      </c>
      <c r="F19" s="78">
        <v>2125.5</v>
      </c>
    </row>
    <row r="20" spans="1:6" s="3" customFormat="1" ht="15.75" customHeight="1">
      <c r="A20" s="74">
        <v>13</v>
      </c>
      <c r="B20" s="74" t="s">
        <v>118</v>
      </c>
      <c r="C20" s="75">
        <v>40455</v>
      </c>
      <c r="D20" s="74">
        <v>8663</v>
      </c>
      <c r="E20" s="77" t="s">
        <v>119</v>
      </c>
      <c r="F20" s="78">
        <v>243</v>
      </c>
    </row>
    <row r="21" spans="1:6" s="3" customFormat="1" ht="15.75" customHeight="1">
      <c r="A21" s="74">
        <v>14</v>
      </c>
      <c r="B21" s="74" t="s">
        <v>120</v>
      </c>
      <c r="C21" s="75">
        <v>40459</v>
      </c>
      <c r="D21" s="74">
        <v>3101</v>
      </c>
      <c r="E21" s="77" t="s">
        <v>113</v>
      </c>
      <c r="F21" s="78">
        <v>1925</v>
      </c>
    </row>
    <row r="22" spans="1:6" s="3" customFormat="1" ht="15.75" customHeight="1">
      <c r="A22" s="74">
        <v>15</v>
      </c>
      <c r="B22" s="74" t="s">
        <v>121</v>
      </c>
      <c r="C22" s="75">
        <v>40480</v>
      </c>
      <c r="D22" s="74">
        <v>2133</v>
      </c>
      <c r="E22" s="77" t="s">
        <v>122</v>
      </c>
      <c r="F22" s="78">
        <v>1400</v>
      </c>
    </row>
    <row r="23" spans="1:6" s="3" customFormat="1" ht="15.75" customHeight="1">
      <c r="A23" s="74">
        <v>16</v>
      </c>
      <c r="B23" s="74" t="s">
        <v>123</v>
      </c>
      <c r="C23" s="75">
        <v>40487</v>
      </c>
      <c r="D23" s="74">
        <v>506237</v>
      </c>
      <c r="E23" s="77" t="s">
        <v>124</v>
      </c>
      <c r="F23" s="78">
        <v>205.98</v>
      </c>
    </row>
    <row r="24" spans="1:6" s="3" customFormat="1" ht="15.75" customHeight="1">
      <c r="A24" s="74">
        <v>17</v>
      </c>
      <c r="B24" s="74" t="s">
        <v>125</v>
      </c>
      <c r="C24" s="75">
        <v>40487</v>
      </c>
      <c r="D24" s="74">
        <v>3101</v>
      </c>
      <c r="E24" s="77" t="s">
        <v>113</v>
      </c>
      <c r="F24" s="78">
        <v>1925</v>
      </c>
    </row>
    <row r="25" spans="1:6" s="3" customFormat="1" ht="15.75" customHeight="1">
      <c r="A25" s="74">
        <v>18</v>
      </c>
      <c r="B25" s="74" t="s">
        <v>126</v>
      </c>
      <c r="C25" s="75">
        <v>40487</v>
      </c>
      <c r="D25" s="74">
        <v>10664</v>
      </c>
      <c r="E25" s="77" t="s">
        <v>119</v>
      </c>
      <c r="F25" s="78">
        <v>1240</v>
      </c>
    </row>
    <row r="26" spans="1:6" s="3" customFormat="1" ht="15.75" customHeight="1">
      <c r="A26" s="74">
        <v>19</v>
      </c>
      <c r="B26" s="74" t="s">
        <v>127</v>
      </c>
      <c r="C26" s="75">
        <v>40498</v>
      </c>
      <c r="D26" s="74">
        <v>27030</v>
      </c>
      <c r="E26" s="77" t="s">
        <v>128</v>
      </c>
      <c r="F26" s="78">
        <v>228.4</v>
      </c>
    </row>
    <row r="27" spans="1:6" s="3" customFormat="1" ht="15.75" customHeight="1">
      <c r="A27" s="74">
        <v>20</v>
      </c>
      <c r="B27" s="74" t="s">
        <v>129</v>
      </c>
      <c r="C27" s="75">
        <v>40508</v>
      </c>
      <c r="D27" s="74">
        <v>2133</v>
      </c>
      <c r="E27" s="77" t="s">
        <v>122</v>
      </c>
      <c r="F27" s="78">
        <v>1400</v>
      </c>
    </row>
    <row r="28" spans="1:6" s="3" customFormat="1" ht="15.75" customHeight="1">
      <c r="A28" s="74">
        <v>21</v>
      </c>
      <c r="B28" s="74" t="s">
        <v>130</v>
      </c>
      <c r="C28" s="75">
        <v>40536</v>
      </c>
      <c r="D28" s="74">
        <v>2133</v>
      </c>
      <c r="E28" s="77" t="s">
        <v>122</v>
      </c>
      <c r="F28" s="78">
        <v>1400</v>
      </c>
    </row>
    <row r="29" spans="1:6" s="3" customFormat="1" ht="24.75">
      <c r="A29" s="74">
        <v>22</v>
      </c>
      <c r="B29" s="74" t="s">
        <v>131</v>
      </c>
      <c r="C29" s="75">
        <v>40540</v>
      </c>
      <c r="D29" s="74">
        <v>3101</v>
      </c>
      <c r="E29" s="62" t="s">
        <v>132</v>
      </c>
      <c r="F29" s="78">
        <v>-1925</v>
      </c>
    </row>
    <row r="30" spans="1:6" s="3" customFormat="1" ht="15.75" customHeight="1">
      <c r="A30" s="74">
        <v>23</v>
      </c>
      <c r="B30" s="76" t="s">
        <v>133</v>
      </c>
      <c r="C30" s="75">
        <v>40620</v>
      </c>
      <c r="D30" s="74">
        <v>67537</v>
      </c>
      <c r="E30" s="62" t="s">
        <v>134</v>
      </c>
      <c r="F30" s="78">
        <v>1194</v>
      </c>
    </row>
    <row r="31" spans="1:6" s="3" customFormat="1" ht="15.75" customHeight="1">
      <c r="A31" s="74">
        <v>24</v>
      </c>
      <c r="B31" s="76" t="s">
        <v>135</v>
      </c>
      <c r="C31" s="75">
        <v>40760</v>
      </c>
      <c r="D31" s="74">
        <v>880</v>
      </c>
      <c r="E31" s="62" t="s">
        <v>136</v>
      </c>
      <c r="F31" s="78">
        <v>585</v>
      </c>
    </row>
    <row r="32" spans="1:6" s="3" customFormat="1" ht="15.75" customHeight="1">
      <c r="A32" s="74">
        <v>25</v>
      </c>
      <c r="B32" s="76" t="s">
        <v>137</v>
      </c>
      <c r="C32" s="79">
        <v>40802</v>
      </c>
      <c r="D32" s="74">
        <v>263</v>
      </c>
      <c r="E32" s="62" t="s">
        <v>138</v>
      </c>
      <c r="F32" s="78">
        <v>1600</v>
      </c>
    </row>
    <row r="33" spans="1:6" s="3" customFormat="1" ht="15.75" customHeight="1">
      <c r="A33" s="74">
        <v>26</v>
      </c>
      <c r="B33" s="76" t="s">
        <v>139</v>
      </c>
      <c r="C33" s="75">
        <v>40816</v>
      </c>
      <c r="D33" s="74">
        <v>1748</v>
      </c>
      <c r="E33" s="62" t="s">
        <v>140</v>
      </c>
      <c r="F33" s="78">
        <v>1969</v>
      </c>
    </row>
    <row r="34" spans="1:6" s="3" customFormat="1" ht="15.75" customHeight="1">
      <c r="A34" s="74">
        <v>27</v>
      </c>
      <c r="B34" s="76" t="s">
        <v>141</v>
      </c>
      <c r="C34" s="75">
        <v>40823</v>
      </c>
      <c r="D34" s="74">
        <v>167</v>
      </c>
      <c r="E34" s="62" t="s">
        <v>142</v>
      </c>
      <c r="F34" s="78">
        <v>1980</v>
      </c>
    </row>
    <row r="35" spans="1:6" s="3" customFormat="1" ht="15.75" customHeight="1">
      <c r="A35" s="74">
        <v>28</v>
      </c>
      <c r="B35" s="76" t="s">
        <v>143</v>
      </c>
      <c r="C35" s="75">
        <v>40830</v>
      </c>
      <c r="D35" s="74">
        <v>1791</v>
      </c>
      <c r="E35" s="62" t="s">
        <v>140</v>
      </c>
      <c r="F35" s="78">
        <v>167</v>
      </c>
    </row>
    <row r="36" spans="1:6" s="3" customFormat="1" ht="15.75" customHeight="1">
      <c r="A36" s="74">
        <v>29</v>
      </c>
      <c r="B36" s="76" t="s">
        <v>144</v>
      </c>
      <c r="C36" s="75">
        <v>40844</v>
      </c>
      <c r="D36" s="74">
        <v>8533</v>
      </c>
      <c r="E36" s="62" t="s">
        <v>145</v>
      </c>
      <c r="F36" s="78">
        <v>4670</v>
      </c>
    </row>
    <row r="37" spans="1:6" s="3" customFormat="1" ht="15.75" customHeight="1">
      <c r="A37" s="74">
        <v>30</v>
      </c>
      <c r="B37" s="74" t="s">
        <v>131</v>
      </c>
      <c r="C37" s="75">
        <v>41082</v>
      </c>
      <c r="D37" s="74">
        <v>407760</v>
      </c>
      <c r="E37" s="62" t="s">
        <v>146</v>
      </c>
      <c r="F37" s="78">
        <v>-241.9</v>
      </c>
    </row>
    <row r="38" spans="1:6" s="3" customFormat="1" ht="15.75" customHeight="1">
      <c r="A38" s="80" t="s">
        <v>80</v>
      </c>
      <c r="B38" s="80"/>
      <c r="C38" s="80"/>
      <c r="D38" s="80"/>
      <c r="E38" s="80"/>
      <c r="F38" s="78">
        <f>SUM(F8:F37)</f>
        <v>108527.98</v>
      </c>
    </row>
    <row r="39" spans="1:6" s="3" customFormat="1" ht="27.75" customHeight="1">
      <c r="A39" s="71" t="s">
        <v>147</v>
      </c>
      <c r="B39" s="71"/>
      <c r="C39" s="71"/>
      <c r="D39" s="71"/>
      <c r="E39" s="71"/>
      <c r="F39" s="71"/>
    </row>
    <row r="40" spans="1:6" s="3" customFormat="1" ht="32.25" customHeight="1">
      <c r="A40" s="81" t="s">
        <v>148</v>
      </c>
      <c r="B40" s="81"/>
      <c r="C40" s="81"/>
      <c r="D40" s="81"/>
      <c r="E40" s="81"/>
      <c r="F40" s="81"/>
    </row>
    <row r="41" spans="1:6" s="3" customFormat="1" ht="17.25" customHeight="1">
      <c r="A41" s="82"/>
      <c r="B41" s="83"/>
      <c r="C41" s="83"/>
      <c r="D41" s="83"/>
      <c r="E41" s="83"/>
      <c r="F41" s="84"/>
    </row>
    <row r="42" spans="1:6" s="3" customFormat="1" ht="17.25" customHeight="1">
      <c r="A42" s="82"/>
      <c r="B42" s="83"/>
      <c r="C42" s="83"/>
      <c r="D42" s="83"/>
      <c r="E42" s="83"/>
      <c r="F42" s="84"/>
    </row>
    <row r="43" spans="1:6" s="3" customFormat="1" ht="26.25" customHeight="1">
      <c r="A43" s="48" t="s">
        <v>149</v>
      </c>
      <c r="B43" s="85"/>
      <c r="C43" s="85"/>
      <c r="D43" s="86" t="s">
        <v>150</v>
      </c>
      <c r="E43" s="86"/>
      <c r="F43" s="86"/>
    </row>
    <row r="44" spans="1:6" s="3" customFormat="1" ht="26.25" customHeight="1">
      <c r="A44" s="87"/>
      <c r="B44" s="88"/>
      <c r="C44" s="88"/>
      <c r="D44" s="85" t="str">
        <f>'anexo 02'!A27</f>
        <v>Cristiani Reimers</v>
      </c>
      <c r="E44" s="89"/>
      <c r="F44" s="86"/>
    </row>
    <row r="45" spans="1:6" s="3" customFormat="1" ht="26.25" customHeight="1">
      <c r="A45" s="87"/>
      <c r="B45" s="88"/>
      <c r="C45" s="88"/>
      <c r="D45" s="85"/>
      <c r="E45" s="89"/>
      <c r="F45" s="86"/>
    </row>
    <row r="46" spans="1:6" s="3" customFormat="1" ht="26.25" customHeight="1">
      <c r="A46" s="87"/>
      <c r="B46" s="88"/>
      <c r="C46" s="88"/>
      <c r="D46" s="89"/>
      <c r="E46" s="89"/>
      <c r="F46" s="86"/>
    </row>
    <row r="47" spans="1:6" s="3" customFormat="1" ht="26.25" customHeight="1">
      <c r="A47" s="90"/>
      <c r="B47" s="91"/>
      <c r="C47" s="91"/>
      <c r="D47" s="92"/>
      <c r="E47" s="92"/>
      <c r="F47" s="93"/>
    </row>
  </sheetData>
  <sheetProtection selectLockedCells="1" selectUnlockedCells="1"/>
  <mergeCells count="10">
    <mergeCell ref="A1:F1"/>
    <mergeCell ref="A2:F2"/>
    <mergeCell ref="A3:F3"/>
    <mergeCell ref="A4:F4"/>
    <mergeCell ref="A5:F5"/>
    <mergeCell ref="A6:F6"/>
    <mergeCell ref="A38:E38"/>
    <mergeCell ref="A39:F39"/>
    <mergeCell ref="A40:F40"/>
    <mergeCell ref="D43:F43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  <drawing r:id="rId3"/>
  <legacyDrawing r:id="rId2"/>
  <oleObjects>
    <oleObject progId="Microsoft Word-Dokument" shapeId="5363892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85" zoomScaleNormal="80" zoomScaleSheetLayoutView="85" workbookViewId="0" topLeftCell="B16">
      <selection activeCell="K32" sqref="K32"/>
    </sheetView>
  </sheetViews>
  <sheetFormatPr defaultColWidth="9.140625" defaultRowHeight="12.75"/>
  <cols>
    <col min="1" max="1" width="11.140625" style="67" customWidth="1"/>
    <col min="2" max="2" width="6.8515625" style="0" customWidth="1"/>
    <col min="4" max="4" width="7.421875" style="0" customWidth="1"/>
    <col min="8" max="8" width="22.00390625" style="0" customWidth="1"/>
    <col min="9" max="9" width="6.00390625" style="0" customWidth="1"/>
    <col min="10" max="10" width="15.28125" style="0" customWidth="1"/>
    <col min="11" max="11" width="11.28125" style="0" customWidth="1"/>
    <col min="12" max="12" width="45.7109375" style="0" customWidth="1"/>
  </cols>
  <sheetData>
    <row r="1" spans="1:12" s="3" customFormat="1" ht="33" customHeight="1">
      <c r="A1" s="94"/>
      <c r="B1" s="95"/>
      <c r="C1" s="96" t="s">
        <v>151</v>
      </c>
      <c r="D1" s="96"/>
      <c r="E1" s="96"/>
      <c r="F1" s="96"/>
      <c r="G1" s="96"/>
      <c r="H1" s="96"/>
      <c r="I1" s="96"/>
      <c r="J1" s="96"/>
      <c r="K1" s="96"/>
      <c r="L1" s="96"/>
    </row>
    <row r="2" spans="1:12" s="3" customFormat="1" ht="32.25" customHeight="1">
      <c r="A2" s="97"/>
      <c r="B2" s="98"/>
      <c r="C2" s="99" t="s">
        <v>152</v>
      </c>
      <c r="D2" s="99"/>
      <c r="E2" s="99"/>
      <c r="F2" s="99"/>
      <c r="G2" s="99"/>
      <c r="H2" s="99"/>
      <c r="I2" s="99"/>
      <c r="J2" s="99"/>
      <c r="K2" s="99"/>
      <c r="L2" s="99"/>
    </row>
    <row r="3" spans="1:12" s="3" customFormat="1" ht="21" customHeight="1">
      <c r="A3" s="100"/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 t="s">
        <v>153</v>
      </c>
      <c r="L3" s="81"/>
    </row>
    <row r="4" spans="1:12" s="3" customFormat="1" ht="18.75" customHeight="1">
      <c r="A4" s="100"/>
      <c r="B4" s="81" t="s">
        <v>3</v>
      </c>
      <c r="C4" s="81"/>
      <c r="D4" s="81"/>
      <c r="E4" s="81"/>
      <c r="F4" s="81"/>
      <c r="G4" s="81"/>
      <c r="H4" s="81"/>
      <c r="I4" s="81"/>
      <c r="J4" s="81"/>
      <c r="K4" s="101"/>
      <c r="L4" s="101"/>
    </row>
    <row r="5" spans="1:12" s="3" customFormat="1" ht="26.25" customHeight="1">
      <c r="A5" s="100"/>
      <c r="B5" s="102" t="s">
        <v>154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s="3" customFormat="1" ht="12" customHeight="1">
      <c r="A6" s="103" t="s">
        <v>155</v>
      </c>
      <c r="B6" s="59" t="s">
        <v>156</v>
      </c>
      <c r="C6" s="74" t="s">
        <v>157</v>
      </c>
      <c r="D6" s="74"/>
      <c r="E6" s="74" t="s">
        <v>158</v>
      </c>
      <c r="F6" s="74"/>
      <c r="G6" s="74"/>
      <c r="H6" s="74"/>
      <c r="I6" s="74" t="s">
        <v>159</v>
      </c>
      <c r="J6" s="74" t="s">
        <v>160</v>
      </c>
      <c r="K6" s="74"/>
      <c r="L6" s="102" t="s">
        <v>161</v>
      </c>
    </row>
    <row r="7" spans="1:12" s="3" customFormat="1" ht="12.75">
      <c r="A7" s="103"/>
      <c r="B7" s="59"/>
      <c r="C7" s="77" t="s">
        <v>162</v>
      </c>
      <c r="D7" s="77" t="s">
        <v>163</v>
      </c>
      <c r="E7" s="74"/>
      <c r="F7" s="74"/>
      <c r="G7" s="74"/>
      <c r="H7" s="74"/>
      <c r="I7" s="74"/>
      <c r="J7" s="74" t="s">
        <v>164</v>
      </c>
      <c r="K7" s="74" t="s">
        <v>165</v>
      </c>
      <c r="L7" s="102"/>
    </row>
    <row r="8" spans="1:12" s="3" customFormat="1" ht="15.75" customHeight="1">
      <c r="A8" s="100">
        <v>209020201</v>
      </c>
      <c r="B8" s="74" t="s">
        <v>91</v>
      </c>
      <c r="C8" s="104">
        <v>40016</v>
      </c>
      <c r="D8" s="105">
        <v>501096</v>
      </c>
      <c r="E8" s="77" t="s">
        <v>166</v>
      </c>
      <c r="F8" s="77"/>
      <c r="G8" s="77"/>
      <c r="H8" s="77"/>
      <c r="I8" s="76">
        <v>1</v>
      </c>
      <c r="J8" s="106">
        <v>1050</v>
      </c>
      <c r="K8" s="107">
        <f>I8*J8</f>
        <v>1050</v>
      </c>
      <c r="L8" s="77" t="s">
        <v>167</v>
      </c>
    </row>
    <row r="9" spans="1:12" s="3" customFormat="1" ht="15.75" customHeight="1">
      <c r="A9" s="100">
        <v>209020202</v>
      </c>
      <c r="B9" s="74" t="s">
        <v>94</v>
      </c>
      <c r="C9" s="104">
        <v>40024</v>
      </c>
      <c r="D9" s="105">
        <v>503315</v>
      </c>
      <c r="E9" s="77" t="s">
        <v>168</v>
      </c>
      <c r="F9" s="77"/>
      <c r="G9" s="77"/>
      <c r="H9" s="77"/>
      <c r="I9" s="76">
        <v>1</v>
      </c>
      <c r="J9" s="106">
        <v>720</v>
      </c>
      <c r="K9" s="107">
        <f>I9*J9</f>
        <v>720</v>
      </c>
      <c r="L9" s="77" t="s">
        <v>167</v>
      </c>
    </row>
    <row r="10" spans="1:12" s="3" customFormat="1" ht="15.75" customHeight="1">
      <c r="A10" s="100">
        <v>209020207</v>
      </c>
      <c r="B10" s="74" t="s">
        <v>96</v>
      </c>
      <c r="C10" s="104">
        <v>40036</v>
      </c>
      <c r="D10" s="105">
        <v>505606</v>
      </c>
      <c r="E10" s="77" t="s">
        <v>169</v>
      </c>
      <c r="F10" s="77"/>
      <c r="G10" s="77"/>
      <c r="H10" s="77"/>
      <c r="I10" s="76">
        <v>1</v>
      </c>
      <c r="J10" s="106">
        <v>350</v>
      </c>
      <c r="K10" s="107">
        <f>I10*J10</f>
        <v>350</v>
      </c>
      <c r="L10" s="77" t="s">
        <v>167</v>
      </c>
    </row>
    <row r="11" spans="1:12" s="3" customFormat="1" ht="15.75" customHeight="1">
      <c r="A11" s="100">
        <v>209020204</v>
      </c>
      <c r="B11" s="74" t="s">
        <v>98</v>
      </c>
      <c r="C11" s="104">
        <v>40044</v>
      </c>
      <c r="D11" s="105">
        <v>4847</v>
      </c>
      <c r="E11" s="77" t="s">
        <v>170</v>
      </c>
      <c r="F11" s="77"/>
      <c r="G11" s="77"/>
      <c r="H11" s="77"/>
      <c r="I11" s="76">
        <v>1</v>
      </c>
      <c r="J11" s="106">
        <v>1399</v>
      </c>
      <c r="K11" s="107">
        <f>I11*J11</f>
        <v>1399</v>
      </c>
      <c r="L11" s="77" t="s">
        <v>171</v>
      </c>
    </row>
    <row r="12" spans="1:12" s="3" customFormat="1" ht="15.75" customHeight="1">
      <c r="A12" s="100">
        <v>209020210</v>
      </c>
      <c r="B12" s="74" t="s">
        <v>101</v>
      </c>
      <c r="C12" s="104">
        <v>40101</v>
      </c>
      <c r="D12" s="105">
        <v>3762</v>
      </c>
      <c r="E12" s="77" t="s">
        <v>172</v>
      </c>
      <c r="F12" s="77"/>
      <c r="G12" s="77"/>
      <c r="H12" s="77"/>
      <c r="I12" s="76">
        <v>1</v>
      </c>
      <c r="J12" s="106">
        <v>7000</v>
      </c>
      <c r="K12" s="107">
        <f>I12*J12</f>
        <v>7000</v>
      </c>
      <c r="L12" s="77" t="s">
        <v>167</v>
      </c>
    </row>
    <row r="13" spans="1:12" s="3" customFormat="1" ht="15.75" customHeight="1">
      <c r="A13" s="100">
        <v>209020203</v>
      </c>
      <c r="B13" s="74" t="s">
        <v>104</v>
      </c>
      <c r="C13" s="104">
        <v>40101</v>
      </c>
      <c r="D13" s="105">
        <v>3762</v>
      </c>
      <c r="E13" s="77" t="s">
        <v>173</v>
      </c>
      <c r="F13" s="77"/>
      <c r="G13" s="77"/>
      <c r="H13" s="77"/>
      <c r="I13" s="76">
        <v>1</v>
      </c>
      <c r="J13" s="106">
        <v>1372</v>
      </c>
      <c r="K13" s="107">
        <f>I13*J13</f>
        <v>1372</v>
      </c>
      <c r="L13" s="77" t="s">
        <v>167</v>
      </c>
    </row>
    <row r="14" spans="1:12" s="3" customFormat="1" ht="27" customHeight="1">
      <c r="A14" s="108">
        <v>209020214</v>
      </c>
      <c r="B14" s="74" t="s">
        <v>106</v>
      </c>
      <c r="C14" s="79">
        <v>40164</v>
      </c>
      <c r="D14" s="105">
        <v>46359</v>
      </c>
      <c r="E14" s="62" t="s">
        <v>174</v>
      </c>
      <c r="F14" s="62"/>
      <c r="G14" s="62"/>
      <c r="H14" s="62"/>
      <c r="I14" s="76">
        <v>1</v>
      </c>
      <c r="J14" s="106">
        <v>66900</v>
      </c>
      <c r="K14" s="107">
        <f>I14*J14</f>
        <v>66900</v>
      </c>
      <c r="L14" s="109" t="s">
        <v>175</v>
      </c>
    </row>
    <row r="15" spans="1:12" s="3" customFormat="1" ht="15.75" customHeight="1">
      <c r="A15" s="100"/>
      <c r="B15" s="74" t="s">
        <v>109</v>
      </c>
      <c r="C15" s="75">
        <v>40228</v>
      </c>
      <c r="D15" s="74">
        <v>542385</v>
      </c>
      <c r="E15" s="77" t="s">
        <v>176</v>
      </c>
      <c r="F15" s="77"/>
      <c r="G15" s="77"/>
      <c r="H15" s="77"/>
      <c r="I15" s="76">
        <v>1</v>
      </c>
      <c r="J15" s="106">
        <v>2025</v>
      </c>
      <c r="K15" s="107">
        <f>I15*J15</f>
        <v>2025</v>
      </c>
      <c r="L15" s="77" t="s">
        <v>167</v>
      </c>
    </row>
    <row r="16" spans="1:12" s="3" customFormat="1" ht="15.75" customHeight="1">
      <c r="A16" s="100"/>
      <c r="B16" s="74" t="s">
        <v>110</v>
      </c>
      <c r="C16" s="75">
        <v>40452</v>
      </c>
      <c r="D16" s="77">
        <v>3101</v>
      </c>
      <c r="E16" s="110" t="s">
        <v>177</v>
      </c>
      <c r="F16" s="110"/>
      <c r="G16" s="110"/>
      <c r="H16" s="110"/>
      <c r="I16" s="111" t="s">
        <v>178</v>
      </c>
      <c r="J16" s="106">
        <v>2000</v>
      </c>
      <c r="K16" s="107">
        <f>I16*J16</f>
        <v>2000</v>
      </c>
      <c r="L16" s="77" t="s">
        <v>167</v>
      </c>
    </row>
    <row r="17" spans="1:12" s="3" customFormat="1" ht="15.75" customHeight="1">
      <c r="A17" s="100"/>
      <c r="B17" s="74">
        <v>10</v>
      </c>
      <c r="C17" s="75">
        <v>40452</v>
      </c>
      <c r="D17" s="77">
        <v>3101</v>
      </c>
      <c r="E17" s="110" t="s">
        <v>179</v>
      </c>
      <c r="F17" s="110"/>
      <c r="G17" s="110"/>
      <c r="H17" s="110"/>
      <c r="I17" s="111" t="s">
        <v>178</v>
      </c>
      <c r="J17" s="106">
        <v>1200</v>
      </c>
      <c r="K17" s="107">
        <f>I17*J17</f>
        <v>1200</v>
      </c>
      <c r="L17" s="77" t="s">
        <v>167</v>
      </c>
    </row>
    <row r="18" spans="1:12" s="3" customFormat="1" ht="15.75" customHeight="1">
      <c r="A18" s="100"/>
      <c r="B18" s="74">
        <v>11</v>
      </c>
      <c r="C18" s="75">
        <v>40452</v>
      </c>
      <c r="D18" s="77">
        <v>3101</v>
      </c>
      <c r="E18" s="110" t="s">
        <v>180</v>
      </c>
      <c r="F18" s="110"/>
      <c r="G18" s="110"/>
      <c r="H18" s="110"/>
      <c r="I18" s="111" t="s">
        <v>178</v>
      </c>
      <c r="J18" s="106">
        <v>650</v>
      </c>
      <c r="K18" s="107">
        <f>I18*J18</f>
        <v>650</v>
      </c>
      <c r="L18" s="77" t="s">
        <v>167</v>
      </c>
    </row>
    <row r="19" spans="1:12" s="3" customFormat="1" ht="15.75" customHeight="1">
      <c r="A19" s="100"/>
      <c r="B19" s="74">
        <v>12</v>
      </c>
      <c r="C19" s="75">
        <v>40416</v>
      </c>
      <c r="D19" s="77">
        <v>40</v>
      </c>
      <c r="E19" s="110" t="s">
        <v>181</v>
      </c>
      <c r="F19" s="110"/>
      <c r="G19" s="110"/>
      <c r="H19" s="110"/>
      <c r="I19" s="111" t="s">
        <v>182</v>
      </c>
      <c r="J19" s="106">
        <v>422.4</v>
      </c>
      <c r="K19" s="107">
        <f>I19*J19</f>
        <v>2112</v>
      </c>
      <c r="L19" s="109" t="s">
        <v>175</v>
      </c>
    </row>
    <row r="20" spans="1:12" s="3" customFormat="1" ht="15.75" customHeight="1">
      <c r="A20" s="100"/>
      <c r="B20" s="74">
        <v>13</v>
      </c>
      <c r="C20" s="75">
        <v>40416</v>
      </c>
      <c r="D20" s="77">
        <v>40</v>
      </c>
      <c r="E20" s="110" t="s">
        <v>183</v>
      </c>
      <c r="F20" s="110"/>
      <c r="G20" s="110"/>
      <c r="H20" s="110"/>
      <c r="I20" s="111" t="s">
        <v>182</v>
      </c>
      <c r="J20" s="106">
        <v>316.8</v>
      </c>
      <c r="K20" s="107">
        <f>I20*J20</f>
        <v>1584</v>
      </c>
      <c r="L20" s="109" t="s">
        <v>175</v>
      </c>
    </row>
    <row r="21" spans="1:12" s="3" customFormat="1" ht="15.75" customHeight="1">
      <c r="A21" s="100"/>
      <c r="B21" s="74">
        <v>14</v>
      </c>
      <c r="C21" s="75">
        <v>40430</v>
      </c>
      <c r="D21" s="77">
        <v>7103</v>
      </c>
      <c r="E21" s="110" t="s">
        <v>184</v>
      </c>
      <c r="F21" s="110"/>
      <c r="G21" s="110"/>
      <c r="H21" s="110"/>
      <c r="I21" s="111" t="s">
        <v>185</v>
      </c>
      <c r="J21" s="106">
        <v>1053</v>
      </c>
      <c r="K21" s="107">
        <v>2125.5</v>
      </c>
      <c r="L21" s="77" t="s">
        <v>186</v>
      </c>
    </row>
    <row r="22" spans="1:12" s="3" customFormat="1" ht="15.75" customHeight="1">
      <c r="A22" s="100"/>
      <c r="B22" s="74">
        <v>15</v>
      </c>
      <c r="C22" s="75">
        <v>40408</v>
      </c>
      <c r="D22" s="77">
        <v>8663</v>
      </c>
      <c r="E22" s="110" t="s">
        <v>187</v>
      </c>
      <c r="F22" s="110"/>
      <c r="G22" s="110"/>
      <c r="H22" s="110"/>
      <c r="I22" s="111" t="s">
        <v>185</v>
      </c>
      <c r="J22" s="106">
        <v>30</v>
      </c>
      <c r="K22" s="107">
        <v>60</v>
      </c>
      <c r="L22" s="77" t="s">
        <v>167</v>
      </c>
    </row>
    <row r="23" spans="1:12" s="3" customFormat="1" ht="15.75" customHeight="1">
      <c r="A23" s="100"/>
      <c r="B23" s="74">
        <v>16</v>
      </c>
      <c r="C23" s="75">
        <v>40408</v>
      </c>
      <c r="D23" s="77">
        <v>8663</v>
      </c>
      <c r="E23" s="110" t="s">
        <v>188</v>
      </c>
      <c r="F23" s="110"/>
      <c r="G23" s="110"/>
      <c r="H23" s="110"/>
      <c r="I23" s="111" t="s">
        <v>189</v>
      </c>
      <c r="J23" s="106">
        <v>61</v>
      </c>
      <c r="K23" s="107">
        <f>I23*J23</f>
        <v>183</v>
      </c>
      <c r="L23" s="77" t="s">
        <v>167</v>
      </c>
    </row>
    <row r="24" spans="1:12" s="3" customFormat="1" ht="26.25" customHeight="1">
      <c r="A24" s="100"/>
      <c r="B24" s="74">
        <v>17</v>
      </c>
      <c r="C24" s="75">
        <v>40452</v>
      </c>
      <c r="D24" s="77">
        <v>2133</v>
      </c>
      <c r="E24" s="110" t="s">
        <v>190</v>
      </c>
      <c r="F24" s="110"/>
      <c r="G24" s="110"/>
      <c r="H24" s="110"/>
      <c r="I24" s="111" t="s">
        <v>189</v>
      </c>
      <c r="J24" s="106">
        <v>1468.66</v>
      </c>
      <c r="K24" s="107">
        <f>I24*J24</f>
        <v>4405.9800000000005</v>
      </c>
      <c r="L24" s="77" t="s">
        <v>191</v>
      </c>
    </row>
    <row r="25" spans="1:12" s="3" customFormat="1" ht="15.75" customHeight="1">
      <c r="A25" s="100"/>
      <c r="B25" s="74">
        <v>18</v>
      </c>
      <c r="C25" s="75">
        <v>40445</v>
      </c>
      <c r="D25" s="77">
        <v>10664</v>
      </c>
      <c r="E25" s="110" t="s">
        <v>192</v>
      </c>
      <c r="F25" s="110"/>
      <c r="G25" s="110"/>
      <c r="H25" s="110"/>
      <c r="I25" s="111" t="s">
        <v>185</v>
      </c>
      <c r="J25" s="106">
        <v>620</v>
      </c>
      <c r="K25" s="107">
        <f>I25*J25</f>
        <v>1240</v>
      </c>
      <c r="L25" s="77" t="s">
        <v>167</v>
      </c>
    </row>
    <row r="26" spans="1:12" s="3" customFormat="1" ht="15.75" customHeight="1">
      <c r="A26" s="100"/>
      <c r="B26" s="74">
        <v>19</v>
      </c>
      <c r="C26" s="75">
        <v>40466</v>
      </c>
      <c r="D26" s="77">
        <v>27030</v>
      </c>
      <c r="E26" s="110" t="s">
        <v>193</v>
      </c>
      <c r="F26" s="110"/>
      <c r="G26" s="110"/>
      <c r="H26" s="110"/>
      <c r="I26" s="111" t="s">
        <v>185</v>
      </c>
      <c r="J26" s="106">
        <v>114.2</v>
      </c>
      <c r="K26" s="107">
        <f>I26*J26</f>
        <v>228.4</v>
      </c>
      <c r="L26" s="77" t="s">
        <v>167</v>
      </c>
    </row>
    <row r="27" spans="1:12" s="3" customFormat="1" ht="15.75" customHeight="1">
      <c r="A27" s="100"/>
      <c r="B27" s="74">
        <v>20</v>
      </c>
      <c r="C27" s="75">
        <v>40596</v>
      </c>
      <c r="D27" s="77">
        <v>67537</v>
      </c>
      <c r="E27" s="110" t="s">
        <v>194</v>
      </c>
      <c r="F27" s="110"/>
      <c r="G27" s="110"/>
      <c r="H27" s="110"/>
      <c r="I27" s="111">
        <v>3</v>
      </c>
      <c r="J27" s="106">
        <v>398</v>
      </c>
      <c r="K27" s="107">
        <v>1194</v>
      </c>
      <c r="L27" s="109" t="s">
        <v>175</v>
      </c>
    </row>
    <row r="28" spans="1:12" s="3" customFormat="1" ht="15.75" customHeight="1">
      <c r="A28" s="100"/>
      <c r="B28" s="74">
        <v>21</v>
      </c>
      <c r="C28" s="75">
        <v>40770</v>
      </c>
      <c r="D28" s="77">
        <v>263</v>
      </c>
      <c r="E28" s="110" t="s">
        <v>195</v>
      </c>
      <c r="F28" s="110"/>
      <c r="G28" s="110"/>
      <c r="H28" s="110"/>
      <c r="I28" s="111">
        <v>3</v>
      </c>
      <c r="J28" s="106">
        <v>290</v>
      </c>
      <c r="K28" s="107">
        <v>870</v>
      </c>
      <c r="L28" s="77" t="s">
        <v>191</v>
      </c>
    </row>
    <row r="29" spans="1:12" s="3" customFormat="1" ht="15.75" customHeight="1">
      <c r="A29" s="100"/>
      <c r="B29" s="74">
        <v>22</v>
      </c>
      <c r="C29" s="75">
        <v>40770</v>
      </c>
      <c r="D29" s="77">
        <v>263</v>
      </c>
      <c r="E29" s="110" t="s">
        <v>196</v>
      </c>
      <c r="F29" s="110"/>
      <c r="G29" s="110"/>
      <c r="H29" s="110"/>
      <c r="I29" s="111">
        <v>2</v>
      </c>
      <c r="J29" s="106">
        <v>365</v>
      </c>
      <c r="K29" s="107">
        <v>730</v>
      </c>
      <c r="L29" s="77" t="s">
        <v>191</v>
      </c>
    </row>
    <row r="30" spans="1:12" s="3" customFormat="1" ht="15.75" customHeight="1">
      <c r="A30" s="100"/>
      <c r="B30" s="74">
        <v>23</v>
      </c>
      <c r="C30" s="75">
        <v>40735</v>
      </c>
      <c r="D30" s="77">
        <v>880</v>
      </c>
      <c r="E30" s="110" t="s">
        <v>197</v>
      </c>
      <c r="F30" s="110"/>
      <c r="G30" s="110"/>
      <c r="H30" s="110"/>
      <c r="I30" s="111">
        <v>3</v>
      </c>
      <c r="J30" s="106">
        <v>195</v>
      </c>
      <c r="K30" s="107">
        <v>585</v>
      </c>
      <c r="L30" s="77" t="s">
        <v>167</v>
      </c>
    </row>
    <row r="31" spans="1:12" s="3" customFormat="1" ht="15.75" customHeight="1">
      <c r="A31" s="100"/>
      <c r="B31" s="74">
        <v>24</v>
      </c>
      <c r="C31" s="75">
        <v>40802</v>
      </c>
      <c r="D31" s="77">
        <v>1748</v>
      </c>
      <c r="E31" s="110" t="s">
        <v>198</v>
      </c>
      <c r="F31" s="110"/>
      <c r="G31" s="110"/>
      <c r="H31" s="110"/>
      <c r="I31" s="111">
        <v>1</v>
      </c>
      <c r="J31" s="106">
        <v>1969</v>
      </c>
      <c r="K31" s="107">
        <v>1969</v>
      </c>
      <c r="L31" s="77" t="s">
        <v>186</v>
      </c>
    </row>
    <row r="32" spans="1:12" s="3" customFormat="1" ht="15.75" customHeight="1">
      <c r="A32" s="100"/>
      <c r="B32" s="74">
        <v>25</v>
      </c>
      <c r="C32" s="75">
        <v>40814</v>
      </c>
      <c r="D32" s="77">
        <v>167</v>
      </c>
      <c r="E32" s="110" t="s">
        <v>199</v>
      </c>
      <c r="F32" s="110"/>
      <c r="G32" s="110"/>
      <c r="H32" s="110"/>
      <c r="I32" s="111">
        <v>2</v>
      </c>
      <c r="J32" s="106">
        <v>990</v>
      </c>
      <c r="K32" s="107">
        <v>1980</v>
      </c>
      <c r="L32" s="77" t="s">
        <v>167</v>
      </c>
    </row>
    <row r="33" spans="1:12" s="3" customFormat="1" ht="15.75" customHeight="1">
      <c r="A33" s="100"/>
      <c r="B33" s="74">
        <v>26</v>
      </c>
      <c r="C33" s="75">
        <v>40815</v>
      </c>
      <c r="D33" s="77">
        <v>1791</v>
      </c>
      <c r="E33" s="110" t="s">
        <v>200</v>
      </c>
      <c r="F33" s="110"/>
      <c r="G33" s="110"/>
      <c r="H33" s="110"/>
      <c r="I33" s="111">
        <v>1</v>
      </c>
      <c r="J33" s="106">
        <v>167</v>
      </c>
      <c r="K33" s="107">
        <v>167</v>
      </c>
      <c r="L33" s="77" t="s">
        <v>186</v>
      </c>
    </row>
    <row r="34" spans="1:12" s="3" customFormat="1" ht="15.75" customHeight="1">
      <c r="A34" s="100"/>
      <c r="B34" s="74">
        <v>27</v>
      </c>
      <c r="C34" s="75">
        <v>40819</v>
      </c>
      <c r="D34" s="77">
        <v>8533</v>
      </c>
      <c r="E34" s="110" t="s">
        <v>201</v>
      </c>
      <c r="F34" s="110"/>
      <c r="G34" s="110"/>
      <c r="H34" s="110"/>
      <c r="I34" s="111">
        <v>1</v>
      </c>
      <c r="J34" s="106">
        <v>4670</v>
      </c>
      <c r="K34" s="107">
        <v>4670</v>
      </c>
      <c r="L34" s="77" t="s">
        <v>167</v>
      </c>
    </row>
    <row r="35" spans="1:12" s="3" customFormat="1" ht="15.75" customHeight="1">
      <c r="A35" s="100"/>
      <c r="B35" s="74"/>
      <c r="C35" s="75"/>
      <c r="D35" s="77"/>
      <c r="E35" s="110"/>
      <c r="F35" s="110"/>
      <c r="G35" s="110"/>
      <c r="H35" s="110"/>
      <c r="I35" s="111"/>
      <c r="J35" s="106"/>
      <c r="K35" s="107"/>
      <c r="L35" s="77"/>
    </row>
    <row r="36" spans="1:12" s="3" customFormat="1" ht="15.75" customHeight="1">
      <c r="A36" s="100"/>
      <c r="B36" s="74" t="s">
        <v>80</v>
      </c>
      <c r="C36" s="74"/>
      <c r="D36" s="74"/>
      <c r="E36" s="74"/>
      <c r="F36" s="74"/>
      <c r="G36" s="74"/>
      <c r="H36" s="74"/>
      <c r="I36" s="74"/>
      <c r="J36" s="107">
        <f>SUM(J8:J34)</f>
        <v>97796.06</v>
      </c>
      <c r="K36" s="107">
        <f>SUM(K8:K35)</f>
        <v>108769.87999999999</v>
      </c>
      <c r="L36" s="77"/>
    </row>
    <row r="37" spans="2:12" ht="12.75">
      <c r="B37" s="112"/>
      <c r="K37" s="113"/>
      <c r="L37" s="114"/>
    </row>
    <row r="38" spans="2:12" ht="12.75">
      <c r="B38" s="112"/>
      <c r="L38" s="114"/>
    </row>
    <row r="39" spans="2:12" ht="12.75">
      <c r="B39" s="115" t="str">
        <f>'anexo 03 equip'!A43</f>
        <v>Em:  29/06/2012</v>
      </c>
      <c r="C39" s="46"/>
      <c r="D39" s="46"/>
      <c r="L39" s="114"/>
    </row>
    <row r="40" spans="2:12" ht="12.75">
      <c r="B40" s="112"/>
      <c r="C40" s="116"/>
      <c r="D40" s="116"/>
      <c r="E40" s="116"/>
      <c r="F40" s="117" t="s">
        <v>33</v>
      </c>
      <c r="G40" s="117"/>
      <c r="H40" s="117"/>
      <c r="I40" s="116"/>
      <c r="J40" s="116"/>
      <c r="K40" s="118" t="s">
        <v>202</v>
      </c>
      <c r="L40" s="118"/>
    </row>
    <row r="41" spans="2:12" ht="12.75" customHeight="1">
      <c r="B41" s="112"/>
      <c r="F41" s="119" t="str">
        <f>'anexo 02'!A27</f>
        <v>Cristiani Reimers</v>
      </c>
      <c r="G41" s="119"/>
      <c r="H41" s="119"/>
      <c r="L41" s="114"/>
    </row>
    <row r="42" spans="2:12" ht="12.75">
      <c r="B42" s="112"/>
      <c r="F42" s="85"/>
      <c r="G42" s="85"/>
      <c r="L42" s="114"/>
    </row>
    <row r="43" spans="2:12" ht="12.75">
      <c r="B43" s="112"/>
      <c r="L43" s="114"/>
    </row>
    <row r="44" spans="2:12" ht="12.75">
      <c r="B44" s="112"/>
      <c r="L44" s="114"/>
    </row>
    <row r="45" spans="2:12" ht="12.75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</sheetData>
  <sheetProtection selectLockedCells="1" selectUnlockedCells="1"/>
  <mergeCells count="44">
    <mergeCell ref="C1:L1"/>
    <mergeCell ref="C2:L2"/>
    <mergeCell ref="B3:J3"/>
    <mergeCell ref="K3:L3"/>
    <mergeCell ref="B4:J4"/>
    <mergeCell ref="B5:L5"/>
    <mergeCell ref="A6:A7"/>
    <mergeCell ref="B6:B7"/>
    <mergeCell ref="C6:D6"/>
    <mergeCell ref="E6:H7"/>
    <mergeCell ref="I6:I7"/>
    <mergeCell ref="J6:K6"/>
    <mergeCell ref="L6:L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B36:I36"/>
    <mergeCell ref="F40:H40"/>
    <mergeCell ref="K40:L40"/>
    <mergeCell ref="F41:H4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landscape" paperSize="9"/>
  <drawing r:id="rId3"/>
  <legacyDrawing r:id="rId2"/>
  <oleObjects>
    <oleObject progId="Microsoft Word-Dokument" shapeId="536911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view="pageBreakPreview" zoomScale="85" zoomScaleNormal="80" zoomScaleSheetLayoutView="85" workbookViewId="0" topLeftCell="A16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4" max="4" width="4.7109375" style="0" customWidth="1"/>
    <col min="6" max="6" width="11.7109375" style="0" customWidth="1"/>
    <col min="8" max="8" width="14.421875" style="0" customWidth="1"/>
    <col min="10" max="10" width="4.57421875" style="0" customWidth="1"/>
    <col min="11" max="11" width="2.00390625" style="0" customWidth="1"/>
    <col min="12" max="12" width="7.57421875" style="0" customWidth="1"/>
    <col min="13" max="13" width="1.8515625" style="0" customWidth="1"/>
    <col min="14" max="14" width="11.7109375" style="0" customWidth="1"/>
    <col min="21" max="21" width="10.421875" style="0" customWidth="1"/>
  </cols>
  <sheetData>
    <row r="1" spans="1:25" s="57" customFormat="1" ht="33" customHeight="1">
      <c r="A1" s="68" t="s">
        <v>203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N1"/>
      <c r="O1"/>
      <c r="P1"/>
      <c r="Q1"/>
      <c r="R1"/>
      <c r="S1"/>
      <c r="T1"/>
      <c r="U1"/>
      <c r="V1"/>
      <c r="W1"/>
      <c r="X1"/>
      <c r="Y1"/>
    </row>
    <row r="2" spans="1:25" s="57" customFormat="1" ht="33" customHeight="1">
      <c r="A2" s="123" t="s">
        <v>204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N2"/>
      <c r="O2"/>
      <c r="P2"/>
      <c r="Q2"/>
      <c r="R2"/>
      <c r="S2"/>
      <c r="T2"/>
      <c r="U2"/>
      <c r="V2"/>
      <c r="W2"/>
      <c r="X2"/>
      <c r="Y2"/>
    </row>
    <row r="3" spans="1:25" s="57" customFormat="1" ht="33.7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5" t="s">
        <v>205</v>
      </c>
      <c r="J3" s="125"/>
      <c r="K3" s="125"/>
      <c r="L3" s="125"/>
      <c r="N3"/>
      <c r="O3"/>
      <c r="P3"/>
      <c r="Q3"/>
      <c r="R3"/>
      <c r="S3"/>
      <c r="T3"/>
      <c r="U3"/>
      <c r="V3"/>
      <c r="W3"/>
      <c r="X3"/>
      <c r="Y3"/>
    </row>
    <row r="4" spans="1:25" s="57" customFormat="1" ht="33.75" customHeight="1">
      <c r="A4" s="124" t="s">
        <v>3</v>
      </c>
      <c r="B4" s="124"/>
      <c r="C4" s="124"/>
      <c r="D4" s="124"/>
      <c r="E4" s="124"/>
      <c r="F4" s="124"/>
      <c r="G4" s="124"/>
      <c r="H4" s="124"/>
      <c r="I4" s="126"/>
      <c r="J4" s="126"/>
      <c r="K4" s="126"/>
      <c r="L4" s="126"/>
      <c r="N4"/>
      <c r="O4"/>
      <c r="P4"/>
      <c r="Q4"/>
      <c r="R4"/>
      <c r="S4"/>
      <c r="T4"/>
      <c r="U4"/>
      <c r="V4"/>
      <c r="W4"/>
      <c r="X4"/>
      <c r="Y4"/>
    </row>
    <row r="5" spans="1:25" s="57" customFormat="1" ht="33.75" customHeight="1">
      <c r="A5" s="127" t="s">
        <v>206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N5"/>
      <c r="O5"/>
      <c r="P5"/>
      <c r="Q5"/>
      <c r="R5"/>
      <c r="S5"/>
      <c r="T5"/>
      <c r="U5"/>
      <c r="V5"/>
      <c r="W5"/>
      <c r="X5"/>
      <c r="Y5"/>
    </row>
    <row r="6" spans="1:25" s="57" customFormat="1" ht="33.75" customHeight="1">
      <c r="A6" s="128" t="s">
        <v>207</v>
      </c>
      <c r="B6" s="128"/>
      <c r="C6" s="128"/>
      <c r="D6" s="128"/>
      <c r="E6" s="128"/>
      <c r="F6" s="128"/>
      <c r="G6" s="9" t="s">
        <v>208</v>
      </c>
      <c r="H6" s="9"/>
      <c r="I6" s="129" t="s">
        <v>209</v>
      </c>
      <c r="J6" s="129"/>
      <c r="K6" s="129"/>
      <c r="L6" s="129"/>
      <c r="N6"/>
      <c r="O6"/>
      <c r="P6"/>
      <c r="Q6"/>
      <c r="R6"/>
      <c r="S6"/>
      <c r="T6"/>
      <c r="U6"/>
      <c r="V6"/>
      <c r="W6"/>
      <c r="X6"/>
      <c r="Y6"/>
    </row>
    <row r="7" spans="1:25" s="57" customFormat="1" ht="34.5" customHeight="1">
      <c r="A7" s="130" t="s">
        <v>210</v>
      </c>
      <c r="B7" s="131" t="s">
        <v>9</v>
      </c>
      <c r="C7" s="131"/>
      <c r="D7" s="131"/>
      <c r="E7" s="131"/>
      <c r="F7" s="131"/>
      <c r="G7" s="132">
        <f>G8+G10+G11+G9</f>
        <v>44637.48</v>
      </c>
      <c r="H7" s="132"/>
      <c r="I7" s="133">
        <f>I8+I9+I10+I11</f>
        <v>58803.79</v>
      </c>
      <c r="J7" s="133"/>
      <c r="K7" s="133"/>
      <c r="L7" s="133"/>
      <c r="N7"/>
      <c r="O7"/>
      <c r="P7"/>
      <c r="Q7"/>
      <c r="R7"/>
      <c r="S7"/>
      <c r="T7"/>
      <c r="U7"/>
      <c r="V7"/>
      <c r="W7"/>
      <c r="X7"/>
      <c r="Y7"/>
    </row>
    <row r="8" spans="1:25" s="57" customFormat="1" ht="24.75" customHeight="1">
      <c r="A8" s="134"/>
      <c r="B8" s="131" t="s">
        <v>211</v>
      </c>
      <c r="C8" s="131"/>
      <c r="D8" s="131"/>
      <c r="E8" s="131"/>
      <c r="F8" s="131"/>
      <c r="G8" s="132">
        <v>37572.48</v>
      </c>
      <c r="H8" s="132"/>
      <c r="I8" s="135">
        <f>24615.76+18078.73+2311.92-235.5</f>
        <v>44770.909999999996</v>
      </c>
      <c r="J8" s="135"/>
      <c r="K8" s="135"/>
      <c r="L8" s="135"/>
      <c r="N8"/>
      <c r="O8"/>
      <c r="P8"/>
      <c r="Q8"/>
      <c r="R8"/>
      <c r="S8"/>
      <c r="T8"/>
      <c r="U8"/>
      <c r="V8"/>
      <c r="W8"/>
      <c r="X8"/>
      <c r="Y8"/>
    </row>
    <row r="9" spans="1:25" s="57" customFormat="1" ht="24.75" customHeight="1">
      <c r="A9" s="134"/>
      <c r="B9" s="131" t="s">
        <v>212</v>
      </c>
      <c r="C9" s="131"/>
      <c r="D9" s="131"/>
      <c r="E9" s="131"/>
      <c r="F9" s="131"/>
      <c r="G9" s="132">
        <v>250</v>
      </c>
      <c r="H9" s="132"/>
      <c r="I9" s="135">
        <v>250</v>
      </c>
      <c r="J9" s="135"/>
      <c r="K9" s="135"/>
      <c r="L9" s="135"/>
      <c r="N9"/>
      <c r="O9"/>
      <c r="P9"/>
      <c r="Q9"/>
      <c r="R9"/>
      <c r="S9"/>
      <c r="T9"/>
      <c r="U9"/>
      <c r="V9"/>
      <c r="W9"/>
      <c r="X9"/>
      <c r="Y9"/>
    </row>
    <row r="10" spans="1:25" s="57" customFormat="1" ht="24.75" customHeight="1">
      <c r="A10" s="134"/>
      <c r="B10" s="131" t="s">
        <v>213</v>
      </c>
      <c r="C10" s="131"/>
      <c r="D10" s="131"/>
      <c r="E10" s="131"/>
      <c r="F10" s="131"/>
      <c r="G10" s="136">
        <v>6815</v>
      </c>
      <c r="H10" s="136"/>
      <c r="I10" s="135">
        <f>5756.21+3190.89+2464.12-1023.35</f>
        <v>10387.87</v>
      </c>
      <c r="J10" s="135"/>
      <c r="K10" s="135"/>
      <c r="L10" s="135"/>
      <c r="N10"/>
      <c r="O10"/>
      <c r="P10"/>
      <c r="Q10"/>
      <c r="R10"/>
      <c r="S10"/>
      <c r="T10"/>
      <c r="U10"/>
      <c r="V10"/>
      <c r="W10"/>
      <c r="X10"/>
      <c r="Y10"/>
    </row>
    <row r="11" spans="1:25" s="57" customFormat="1" ht="24.75" customHeight="1">
      <c r="A11" s="134"/>
      <c r="B11" s="131" t="s">
        <v>214</v>
      </c>
      <c r="C11" s="131"/>
      <c r="D11" s="131"/>
      <c r="E11" s="131"/>
      <c r="F11" s="131"/>
      <c r="G11" s="132">
        <f>G12+G13</f>
        <v>0</v>
      </c>
      <c r="H11" s="132"/>
      <c r="I11" s="137">
        <f>I12+I13</f>
        <v>3395.01</v>
      </c>
      <c r="J11" s="137"/>
      <c r="K11" s="137"/>
      <c r="L11" s="137"/>
      <c r="N11"/>
      <c r="O11"/>
      <c r="P11"/>
      <c r="Q11"/>
      <c r="R11"/>
      <c r="S11"/>
      <c r="T11"/>
      <c r="U11"/>
      <c r="V11"/>
      <c r="W11"/>
      <c r="X11"/>
      <c r="Y11"/>
    </row>
    <row r="12" spans="1:25" s="57" customFormat="1" ht="24.75" customHeight="1">
      <c r="A12" s="134"/>
      <c r="B12" s="138" t="s">
        <v>215</v>
      </c>
      <c r="C12" s="138"/>
      <c r="D12" s="138"/>
      <c r="E12" s="138"/>
      <c r="F12" s="138"/>
      <c r="G12" s="139"/>
      <c r="H12" s="139"/>
      <c r="I12" s="135">
        <v>0</v>
      </c>
      <c r="J12" s="135"/>
      <c r="K12" s="135"/>
      <c r="L12" s="135"/>
      <c r="N12"/>
      <c r="O12"/>
      <c r="P12"/>
      <c r="Q12"/>
      <c r="R12"/>
      <c r="S12"/>
      <c r="T12"/>
      <c r="U12"/>
      <c r="V12"/>
      <c r="W12"/>
      <c r="X12"/>
      <c r="Y12"/>
    </row>
    <row r="13" spans="1:25" s="57" customFormat="1" ht="24.75" customHeight="1">
      <c r="A13" s="134"/>
      <c r="B13" s="138" t="s">
        <v>216</v>
      </c>
      <c r="C13" s="138"/>
      <c r="D13" s="138"/>
      <c r="E13" s="138"/>
      <c r="F13" s="138"/>
      <c r="G13" s="139"/>
      <c r="H13" s="139"/>
      <c r="I13" s="135">
        <f>260+1653.66+1455.35+26</f>
        <v>3395.01</v>
      </c>
      <c r="J13" s="135"/>
      <c r="K13" s="135"/>
      <c r="L13" s="135"/>
      <c r="N13"/>
      <c r="O13"/>
      <c r="P13"/>
      <c r="Q13"/>
      <c r="R13"/>
      <c r="S13"/>
      <c r="T13"/>
      <c r="U13"/>
      <c r="V13"/>
      <c r="W13"/>
      <c r="X13"/>
      <c r="Y13"/>
    </row>
    <row r="14" spans="1:25" s="57" customFormat="1" ht="34.5" customHeight="1">
      <c r="A14" s="130" t="s">
        <v>217</v>
      </c>
      <c r="B14" s="131" t="s">
        <v>22</v>
      </c>
      <c r="C14" s="131"/>
      <c r="D14" s="131"/>
      <c r="E14" s="131"/>
      <c r="F14" s="131"/>
      <c r="G14" s="132">
        <f>G15+G19</f>
        <v>0</v>
      </c>
      <c r="H14" s="132"/>
      <c r="I14" s="137">
        <f>I15+I19</f>
        <v>0</v>
      </c>
      <c r="J14" s="137"/>
      <c r="K14" s="137"/>
      <c r="L14" s="137"/>
      <c r="N14"/>
      <c r="O14"/>
      <c r="P14"/>
      <c r="Q14"/>
      <c r="R14"/>
      <c r="S14"/>
      <c r="T14"/>
      <c r="U14"/>
      <c r="V14"/>
      <c r="W14"/>
      <c r="X14"/>
      <c r="Y14"/>
    </row>
    <row r="15" spans="1:25" s="57" customFormat="1" ht="24.75" customHeight="1">
      <c r="A15" s="130" t="s">
        <v>218</v>
      </c>
      <c r="B15" s="131" t="s">
        <v>219</v>
      </c>
      <c r="C15" s="131"/>
      <c r="D15" s="131"/>
      <c r="E15" s="131"/>
      <c r="F15" s="131"/>
      <c r="G15" s="132">
        <f>G16+G17+G18</f>
        <v>0</v>
      </c>
      <c r="H15" s="132"/>
      <c r="I15" s="137">
        <f>I16+I17+I18</f>
        <v>0</v>
      </c>
      <c r="J15" s="137"/>
      <c r="K15" s="137"/>
      <c r="L15" s="137"/>
      <c r="N15"/>
      <c r="O15"/>
      <c r="P15"/>
      <c r="Q15"/>
      <c r="R15"/>
      <c r="S15"/>
      <c r="T15"/>
      <c r="U15"/>
      <c r="V15"/>
      <c r="W15"/>
      <c r="X15"/>
      <c r="Y15"/>
    </row>
    <row r="16" spans="1:25" s="57" customFormat="1" ht="24.75" customHeight="1">
      <c r="A16" s="134"/>
      <c r="B16" s="138" t="s">
        <v>220</v>
      </c>
      <c r="C16" s="138"/>
      <c r="D16" s="138"/>
      <c r="E16" s="138"/>
      <c r="F16" s="138"/>
      <c r="G16" s="139"/>
      <c r="H16" s="139"/>
      <c r="I16" s="140"/>
      <c r="J16" s="140"/>
      <c r="K16" s="140"/>
      <c r="L16" s="140"/>
      <c r="N16"/>
      <c r="O16"/>
      <c r="P16"/>
      <c r="Q16"/>
      <c r="R16"/>
      <c r="S16"/>
      <c r="T16"/>
      <c r="U16"/>
      <c r="V16"/>
      <c r="W16"/>
      <c r="X16"/>
      <c r="Y16"/>
    </row>
    <row r="17" spans="1:25" s="57" customFormat="1" ht="24.75" customHeight="1">
      <c r="A17" s="134"/>
      <c r="B17" s="138" t="s">
        <v>221</v>
      </c>
      <c r="C17" s="138"/>
      <c r="D17" s="138"/>
      <c r="E17" s="138"/>
      <c r="F17" s="138"/>
      <c r="G17" s="139"/>
      <c r="H17" s="139"/>
      <c r="I17" s="140"/>
      <c r="J17" s="140"/>
      <c r="K17" s="140"/>
      <c r="L17" s="140"/>
      <c r="N17"/>
      <c r="O17"/>
      <c r="P17"/>
      <c r="Q17"/>
      <c r="R17"/>
      <c r="S17"/>
      <c r="T17"/>
      <c r="U17"/>
      <c r="V17"/>
      <c r="W17"/>
      <c r="X17"/>
      <c r="Y17"/>
    </row>
    <row r="18" spans="1:25" s="57" customFormat="1" ht="24.75" customHeight="1">
      <c r="A18" s="134"/>
      <c r="B18" s="138" t="s">
        <v>222</v>
      </c>
      <c r="C18" s="138"/>
      <c r="D18" s="138"/>
      <c r="E18" s="138"/>
      <c r="F18" s="138"/>
      <c r="G18" s="139"/>
      <c r="H18" s="139"/>
      <c r="I18" s="140"/>
      <c r="J18" s="140"/>
      <c r="K18" s="140"/>
      <c r="L18" s="140"/>
      <c r="N18"/>
      <c r="O18"/>
      <c r="P18"/>
      <c r="Q18"/>
      <c r="R18"/>
      <c r="S18"/>
      <c r="T18"/>
      <c r="U18"/>
      <c r="V18"/>
      <c r="W18"/>
      <c r="X18"/>
      <c r="Y18"/>
    </row>
    <row r="19" spans="1:25" s="57" customFormat="1" ht="24.75" customHeight="1">
      <c r="A19" s="130" t="s">
        <v>223</v>
      </c>
      <c r="B19" s="131" t="s">
        <v>224</v>
      </c>
      <c r="C19" s="131"/>
      <c r="D19" s="131"/>
      <c r="E19" s="131"/>
      <c r="F19" s="131"/>
      <c r="G19" s="9"/>
      <c r="H19" s="9"/>
      <c r="I19" s="129"/>
      <c r="J19" s="129"/>
      <c r="K19" s="129"/>
      <c r="L19" s="129"/>
      <c r="N19"/>
      <c r="O19"/>
      <c r="P19"/>
      <c r="Q19"/>
      <c r="R19"/>
      <c r="S19"/>
      <c r="T19"/>
      <c r="U19"/>
      <c r="V19"/>
      <c r="W19"/>
      <c r="X19"/>
      <c r="Y19"/>
    </row>
    <row r="20" spans="1:25" s="57" customFormat="1" ht="24.75" customHeight="1">
      <c r="A20" s="134"/>
      <c r="B20" s="9" t="s">
        <v>225</v>
      </c>
      <c r="C20" s="9"/>
      <c r="D20" s="9"/>
      <c r="E20" s="9"/>
      <c r="F20" s="9"/>
      <c r="G20" s="132">
        <f>G7+G14</f>
        <v>44637.48</v>
      </c>
      <c r="H20" s="132"/>
      <c r="I20" s="137">
        <f>I7+I14</f>
        <v>58803.79</v>
      </c>
      <c r="J20" s="137"/>
      <c r="K20" s="137"/>
      <c r="L20" s="137"/>
      <c r="N20"/>
      <c r="O20"/>
      <c r="P20"/>
      <c r="Q20"/>
      <c r="R20"/>
      <c r="S20"/>
      <c r="T20"/>
      <c r="U20"/>
      <c r="V20"/>
      <c r="W20"/>
      <c r="X20"/>
      <c r="Y20"/>
    </row>
    <row r="21" spans="1:25" s="57" customFormat="1" ht="16.5" customHeight="1">
      <c r="A21" s="141" t="s">
        <v>226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N21"/>
      <c r="O21"/>
      <c r="P21"/>
      <c r="Q21"/>
      <c r="R21"/>
      <c r="S21"/>
      <c r="T21"/>
      <c r="U21"/>
      <c r="V21"/>
      <c r="W21"/>
      <c r="X21"/>
      <c r="Y21"/>
    </row>
    <row r="22" spans="1:12" ht="10.5" customHeight="1">
      <c r="A22" s="112"/>
      <c r="L22" s="114"/>
    </row>
    <row r="23" spans="1:12" ht="16.5" customHeight="1">
      <c r="A23" s="44" t="str">
        <f>'anexo 03 equip'!A43</f>
        <v>Em:  29/06/2012</v>
      </c>
      <c r="B23" s="44"/>
      <c r="C23" s="44"/>
      <c r="D23" s="116"/>
      <c r="E23" s="116"/>
      <c r="F23" s="116"/>
      <c r="G23" s="116"/>
      <c r="H23" s="116"/>
      <c r="I23" s="116"/>
      <c r="J23" s="116"/>
      <c r="L23" s="114"/>
    </row>
    <row r="24" spans="1:12" ht="12" customHeight="1">
      <c r="A24" s="112"/>
      <c r="C24" s="117" t="s">
        <v>33</v>
      </c>
      <c r="D24" s="117"/>
      <c r="E24" s="117"/>
      <c r="F24" s="117"/>
      <c r="G24" s="117"/>
      <c r="H24" s="118" t="s">
        <v>227</v>
      </c>
      <c r="I24" s="118"/>
      <c r="J24" s="118"/>
      <c r="K24" s="118"/>
      <c r="L24" s="118"/>
    </row>
    <row r="25" spans="1:12" ht="12" customHeight="1">
      <c r="A25" s="112"/>
      <c r="C25" s="119" t="str">
        <f>'anexo 03 equip'!D44</f>
        <v>Cristiani Reimers</v>
      </c>
      <c r="D25" s="119"/>
      <c r="E25" s="119"/>
      <c r="F25" s="119"/>
      <c r="G25" s="117"/>
      <c r="H25" s="117"/>
      <c r="I25" s="117"/>
      <c r="J25" s="117"/>
      <c r="K25" s="117"/>
      <c r="L25" s="118"/>
    </row>
    <row r="26" spans="1:12" ht="12" customHeight="1">
      <c r="A26" s="112"/>
      <c r="C26" s="85"/>
      <c r="D26" s="85"/>
      <c r="E26" s="117"/>
      <c r="F26" s="117"/>
      <c r="G26" s="117"/>
      <c r="H26" s="117"/>
      <c r="I26" s="117"/>
      <c r="J26" s="117"/>
      <c r="K26" s="117"/>
      <c r="L26" s="118"/>
    </row>
    <row r="27" spans="1:12" ht="12" customHeight="1">
      <c r="A27" s="112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2" ht="12" customHeight="1">
      <c r="A28" s="112"/>
      <c r="C28" s="117"/>
      <c r="D28" s="117"/>
      <c r="E28" s="117"/>
      <c r="F28" s="117"/>
      <c r="G28" s="117"/>
      <c r="H28" s="117"/>
      <c r="I28" s="117"/>
      <c r="J28" s="117"/>
      <c r="K28" s="117"/>
      <c r="L28" s="118"/>
    </row>
    <row r="29" spans="1:12" ht="12" customHeight="1">
      <c r="A29" s="112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  <row r="30" spans="1:12" ht="12" customHeight="1">
      <c r="A30" s="112"/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2" ht="12" customHeight="1">
      <c r="A31" s="120"/>
      <c r="B31" s="121"/>
      <c r="C31" s="142"/>
      <c r="D31" s="142"/>
      <c r="E31" s="142"/>
      <c r="F31" s="142"/>
      <c r="G31" s="142"/>
      <c r="H31" s="142"/>
      <c r="I31" s="142"/>
      <c r="J31" s="142"/>
      <c r="K31" s="142"/>
      <c r="L31" s="143"/>
    </row>
    <row r="33" spans="1:12" ht="32.25" customHeight="1">
      <c r="A33" s="68" t="s">
        <v>203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32.25" customHeight="1">
      <c r="A34" s="123" t="s">
        <v>204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 ht="33.75" customHeight="1">
      <c r="A35" s="124" t="s">
        <v>1</v>
      </c>
      <c r="B35" s="124"/>
      <c r="C35" s="124"/>
      <c r="D35" s="124"/>
      <c r="E35" s="124"/>
      <c r="F35" s="124"/>
      <c r="G35" s="124"/>
      <c r="H35" s="124"/>
      <c r="I35" s="125" t="s">
        <v>205</v>
      </c>
      <c r="J35" s="125"/>
      <c r="K35" s="125"/>
      <c r="L35" s="125"/>
    </row>
    <row r="36" spans="1:12" ht="33.75" customHeight="1">
      <c r="A36" s="124" t="s">
        <v>3</v>
      </c>
      <c r="B36" s="124"/>
      <c r="C36" s="124"/>
      <c r="D36" s="124"/>
      <c r="E36" s="124"/>
      <c r="F36" s="124"/>
      <c r="G36" s="124"/>
      <c r="H36" s="124"/>
      <c r="I36" s="126"/>
      <c r="J36" s="126"/>
      <c r="K36" s="126"/>
      <c r="L36" s="126"/>
    </row>
    <row r="37" spans="1:12" ht="33.75" customHeight="1">
      <c r="A37" s="127" t="s">
        <v>228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12" ht="33.75" customHeight="1">
      <c r="A38" s="128" t="s">
        <v>207</v>
      </c>
      <c r="B38" s="128"/>
      <c r="C38" s="128"/>
      <c r="D38" s="128"/>
      <c r="E38" s="128"/>
      <c r="F38" s="128"/>
      <c r="G38" s="9" t="s">
        <v>208</v>
      </c>
      <c r="H38" s="9"/>
      <c r="I38" s="129" t="s">
        <v>209</v>
      </c>
      <c r="J38" s="129"/>
      <c r="K38" s="129"/>
      <c r="L38" s="129"/>
    </row>
    <row r="39" spans="1:12" ht="33.75" customHeight="1">
      <c r="A39" s="130" t="s">
        <v>210</v>
      </c>
      <c r="B39" s="131" t="s">
        <v>9</v>
      </c>
      <c r="C39" s="131"/>
      <c r="D39" s="131"/>
      <c r="E39" s="131"/>
      <c r="F39" s="131"/>
      <c r="G39" s="132">
        <f>G40+G42+G43+G41</f>
        <v>0</v>
      </c>
      <c r="H39" s="132"/>
      <c r="I39" s="137">
        <f>I40+I42+I43+I41</f>
        <v>0</v>
      </c>
      <c r="J39" s="137"/>
      <c r="K39" s="137"/>
      <c r="L39" s="137"/>
    </row>
    <row r="40" spans="1:12" ht="24.75" customHeight="1">
      <c r="A40" s="134"/>
      <c r="B40" s="131" t="s">
        <v>211</v>
      </c>
      <c r="C40" s="131"/>
      <c r="D40" s="131"/>
      <c r="E40" s="131"/>
      <c r="F40" s="131"/>
      <c r="G40" s="144"/>
      <c r="H40" s="144"/>
      <c r="I40" s="137">
        <f>'anexo 02'!J6</f>
        <v>0</v>
      </c>
      <c r="J40" s="137"/>
      <c r="K40" s="137"/>
      <c r="L40" s="137"/>
    </row>
    <row r="41" spans="1:12" ht="24.75" customHeight="1">
      <c r="A41" s="134"/>
      <c r="B41" s="131" t="s">
        <v>212</v>
      </c>
      <c r="C41" s="131"/>
      <c r="D41" s="131"/>
      <c r="E41" s="131"/>
      <c r="F41" s="131"/>
      <c r="G41" s="144"/>
      <c r="H41" s="144"/>
      <c r="I41" s="137"/>
      <c r="J41" s="137"/>
      <c r="K41" s="137"/>
      <c r="L41" s="137"/>
    </row>
    <row r="42" spans="1:12" ht="24.75" customHeight="1">
      <c r="A42" s="134"/>
      <c r="B42" s="131" t="s">
        <v>213</v>
      </c>
      <c r="C42" s="131"/>
      <c r="D42" s="131"/>
      <c r="E42" s="131"/>
      <c r="F42" s="131"/>
      <c r="G42" s="145"/>
      <c r="H42" s="145"/>
      <c r="I42" s="146">
        <f>'anexo 02'!J8</f>
        <v>0</v>
      </c>
      <c r="J42" s="146"/>
      <c r="K42" s="146"/>
      <c r="L42" s="146"/>
    </row>
    <row r="43" spans="1:12" ht="24.75" customHeight="1">
      <c r="A43" s="134"/>
      <c r="B43" s="131" t="s">
        <v>214</v>
      </c>
      <c r="C43" s="131"/>
      <c r="D43" s="131"/>
      <c r="E43" s="131"/>
      <c r="F43" s="131"/>
      <c r="G43" s="132">
        <f>G44+G45</f>
        <v>0</v>
      </c>
      <c r="H43" s="132"/>
      <c r="I43" s="137">
        <f>I44+I45</f>
        <v>0</v>
      </c>
      <c r="J43" s="137"/>
      <c r="K43" s="137"/>
      <c r="L43" s="137"/>
    </row>
    <row r="44" spans="1:12" ht="24.75" customHeight="1">
      <c r="A44" s="134"/>
      <c r="B44" s="138" t="s">
        <v>215</v>
      </c>
      <c r="C44" s="138"/>
      <c r="D44" s="138"/>
      <c r="E44" s="138"/>
      <c r="F44" s="138"/>
      <c r="G44" s="139"/>
      <c r="H44" s="139"/>
      <c r="I44" s="147">
        <f>'anexo 02'!J10</f>
        <v>0</v>
      </c>
      <c r="J44" s="147"/>
      <c r="K44" s="147"/>
      <c r="L44" s="147"/>
    </row>
    <row r="45" spans="1:12" ht="24.75" customHeight="1">
      <c r="A45" s="134"/>
      <c r="B45" s="138" t="s">
        <v>216</v>
      </c>
      <c r="C45" s="138"/>
      <c r="D45" s="138"/>
      <c r="E45" s="138"/>
      <c r="F45" s="138"/>
      <c r="G45" s="139"/>
      <c r="H45" s="139"/>
      <c r="I45" s="147">
        <f>'anexo 02'!J11</f>
        <v>0</v>
      </c>
      <c r="J45" s="147"/>
      <c r="K45" s="147"/>
      <c r="L45" s="147"/>
    </row>
    <row r="46" spans="1:12" ht="33.75" customHeight="1">
      <c r="A46" s="130" t="s">
        <v>217</v>
      </c>
      <c r="B46" s="131" t="s">
        <v>22</v>
      </c>
      <c r="C46" s="131"/>
      <c r="D46" s="131"/>
      <c r="E46" s="131"/>
      <c r="F46" s="131"/>
      <c r="G46" s="132">
        <f>G47+G51</f>
        <v>100000</v>
      </c>
      <c r="H46" s="132"/>
      <c r="I46" s="137">
        <f>I47+I51</f>
        <v>108527.98</v>
      </c>
      <c r="J46" s="137"/>
      <c r="K46" s="137"/>
      <c r="L46" s="137"/>
    </row>
    <row r="47" spans="1:12" ht="24.75" customHeight="1">
      <c r="A47" s="130" t="s">
        <v>218</v>
      </c>
      <c r="B47" s="131" t="s">
        <v>219</v>
      </c>
      <c r="C47" s="131"/>
      <c r="D47" s="131"/>
      <c r="E47" s="131"/>
      <c r="F47" s="131"/>
      <c r="G47" s="132">
        <f>G48+G49+G50</f>
        <v>0</v>
      </c>
      <c r="H47" s="132"/>
      <c r="I47" s="137">
        <f>I48+I49+I50</f>
        <v>0</v>
      </c>
      <c r="J47" s="137"/>
      <c r="K47" s="137"/>
      <c r="L47" s="137"/>
    </row>
    <row r="48" spans="1:12" ht="24.75" customHeight="1">
      <c r="A48" s="134"/>
      <c r="B48" s="138" t="s">
        <v>220</v>
      </c>
      <c r="C48" s="138"/>
      <c r="D48" s="138"/>
      <c r="E48" s="138"/>
      <c r="F48" s="138"/>
      <c r="G48" s="139"/>
      <c r="H48" s="139"/>
      <c r="I48" s="140"/>
      <c r="J48" s="140"/>
      <c r="K48" s="140"/>
      <c r="L48" s="140"/>
    </row>
    <row r="49" spans="1:12" ht="24.75" customHeight="1">
      <c r="A49" s="134"/>
      <c r="B49" s="138" t="s">
        <v>221</v>
      </c>
      <c r="C49" s="138"/>
      <c r="D49" s="138"/>
      <c r="E49" s="138"/>
      <c r="F49" s="138"/>
      <c r="G49" s="139"/>
      <c r="H49" s="139"/>
      <c r="I49" s="140"/>
      <c r="J49" s="140"/>
      <c r="K49" s="140"/>
      <c r="L49" s="140"/>
    </row>
    <row r="50" spans="1:12" ht="24.75" customHeight="1">
      <c r="A50" s="134"/>
      <c r="B50" s="138" t="s">
        <v>222</v>
      </c>
      <c r="C50" s="138"/>
      <c r="D50" s="138"/>
      <c r="E50" s="138"/>
      <c r="F50" s="138"/>
      <c r="G50" s="139"/>
      <c r="H50" s="139"/>
      <c r="I50" s="140"/>
      <c r="J50" s="140"/>
      <c r="K50" s="140"/>
      <c r="L50" s="140"/>
    </row>
    <row r="51" spans="1:12" ht="24.75" customHeight="1">
      <c r="A51" s="130" t="s">
        <v>223</v>
      </c>
      <c r="B51" s="131" t="s">
        <v>224</v>
      </c>
      <c r="C51" s="131"/>
      <c r="D51" s="131"/>
      <c r="E51" s="131"/>
      <c r="F51" s="131"/>
      <c r="G51" s="148">
        <v>100000</v>
      </c>
      <c r="H51" s="148"/>
      <c r="I51" s="149">
        <f>'anexo 02'!J16</f>
        <v>108527.98</v>
      </c>
      <c r="J51" s="149"/>
      <c r="K51" s="149"/>
      <c r="L51" s="149"/>
    </row>
    <row r="52" spans="1:12" ht="24.75" customHeight="1">
      <c r="A52" s="134"/>
      <c r="B52" s="9" t="s">
        <v>225</v>
      </c>
      <c r="C52" s="9"/>
      <c r="D52" s="9"/>
      <c r="E52" s="9"/>
      <c r="F52" s="9"/>
      <c r="G52" s="132">
        <f>G39+G46</f>
        <v>100000</v>
      </c>
      <c r="H52" s="132"/>
      <c r="I52" s="137">
        <f>I39+I46</f>
        <v>108527.98</v>
      </c>
      <c r="J52" s="137"/>
      <c r="K52" s="137"/>
      <c r="L52" s="137"/>
    </row>
    <row r="53" spans="1:12" ht="16.5" customHeight="1">
      <c r="A53" s="141" t="s">
        <v>226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0.5" customHeight="1">
      <c r="A54" s="112"/>
      <c r="L54" s="114"/>
    </row>
    <row r="55" spans="1:12" ht="16.5" customHeight="1">
      <c r="A55" s="44" t="str">
        <f>'anexo 03 equip'!A43</f>
        <v>Em:  29/06/2012</v>
      </c>
      <c r="B55" s="44"/>
      <c r="C55" s="44"/>
      <c r="D55" s="116"/>
      <c r="E55" s="116"/>
      <c r="F55" s="116"/>
      <c r="G55" s="116"/>
      <c r="H55" s="116"/>
      <c r="I55" s="116"/>
      <c r="J55" s="116"/>
      <c r="L55" s="114"/>
    </row>
    <row r="56" spans="1:12" ht="12.75">
      <c r="A56" s="112"/>
      <c r="C56" s="150" t="s">
        <v>33</v>
      </c>
      <c r="D56" s="150"/>
      <c r="E56" s="150"/>
      <c r="F56" s="150"/>
      <c r="G56" s="150"/>
      <c r="H56" s="151" t="s">
        <v>227</v>
      </c>
      <c r="I56" s="151"/>
      <c r="J56" s="151"/>
      <c r="K56" s="151"/>
      <c r="L56" s="151"/>
    </row>
    <row r="57" spans="1:12" ht="12.75" customHeight="1">
      <c r="A57" s="112"/>
      <c r="C57" s="119" t="str">
        <f>'anexo 02'!A27</f>
        <v>Cristiani Reimers</v>
      </c>
      <c r="D57" s="119"/>
      <c r="E57" s="119"/>
      <c r="F57" s="119"/>
      <c r="G57" s="117"/>
      <c r="H57" s="117"/>
      <c r="I57" s="117"/>
      <c r="J57" s="117"/>
      <c r="K57" s="117"/>
      <c r="L57" s="118"/>
    </row>
    <row r="58" spans="1:12" ht="12.75">
      <c r="A58" s="112"/>
      <c r="C58" s="85"/>
      <c r="D58" s="85"/>
      <c r="E58" s="117"/>
      <c r="F58" s="117"/>
      <c r="G58" s="117"/>
      <c r="H58" s="117"/>
      <c r="I58" s="117"/>
      <c r="J58" s="117"/>
      <c r="K58" s="117"/>
      <c r="L58" s="118"/>
    </row>
    <row r="59" spans="1:12" ht="12.75">
      <c r="A59" s="112"/>
      <c r="C59" s="117"/>
      <c r="D59" s="117"/>
      <c r="E59" s="117"/>
      <c r="F59" s="117"/>
      <c r="G59" s="117"/>
      <c r="H59" s="117"/>
      <c r="I59" s="117"/>
      <c r="J59" s="117"/>
      <c r="K59" s="117"/>
      <c r="L59" s="118"/>
    </row>
    <row r="60" spans="1:12" ht="12.75">
      <c r="A60" s="112"/>
      <c r="C60" s="117"/>
      <c r="D60" s="117"/>
      <c r="E60" s="117"/>
      <c r="F60" s="117"/>
      <c r="G60" s="117"/>
      <c r="H60" s="117"/>
      <c r="I60" s="117"/>
      <c r="J60" s="117"/>
      <c r="K60" s="117"/>
      <c r="L60" s="118"/>
    </row>
    <row r="61" spans="1:12" ht="30.7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2"/>
    </row>
  </sheetData>
  <sheetProtection selectLockedCells="1" selectUnlockedCells="1"/>
  <mergeCells count="114">
    <mergeCell ref="A1:L1"/>
    <mergeCell ref="A2:L2"/>
    <mergeCell ref="A3:H3"/>
    <mergeCell ref="I3:L3"/>
    <mergeCell ref="A4:H4"/>
    <mergeCell ref="I4:L4"/>
    <mergeCell ref="A5:L5"/>
    <mergeCell ref="A6:F6"/>
    <mergeCell ref="G6:H6"/>
    <mergeCell ref="I6:L6"/>
    <mergeCell ref="B7:F7"/>
    <mergeCell ref="G7:H7"/>
    <mergeCell ref="I7:L7"/>
    <mergeCell ref="B8:F8"/>
    <mergeCell ref="G8:H8"/>
    <mergeCell ref="I8:L8"/>
    <mergeCell ref="B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F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B20:F20"/>
    <mergeCell ref="G20:H20"/>
    <mergeCell ref="I20:L20"/>
    <mergeCell ref="A21:L21"/>
    <mergeCell ref="A23:C23"/>
    <mergeCell ref="C24:G24"/>
    <mergeCell ref="H24:L24"/>
    <mergeCell ref="C25:F25"/>
    <mergeCell ref="A33:L33"/>
    <mergeCell ref="A34:L34"/>
    <mergeCell ref="A35:H35"/>
    <mergeCell ref="I35:L35"/>
    <mergeCell ref="A36:H36"/>
    <mergeCell ref="I36:L36"/>
    <mergeCell ref="A37:L37"/>
    <mergeCell ref="A38:F38"/>
    <mergeCell ref="G38:H38"/>
    <mergeCell ref="I38:L38"/>
    <mergeCell ref="B39:F39"/>
    <mergeCell ref="G39:H39"/>
    <mergeCell ref="I39:L39"/>
    <mergeCell ref="B40:F40"/>
    <mergeCell ref="G40:H40"/>
    <mergeCell ref="I40:L40"/>
    <mergeCell ref="B41:F41"/>
    <mergeCell ref="G41:H41"/>
    <mergeCell ref="I41:L41"/>
    <mergeCell ref="B42:F42"/>
    <mergeCell ref="G42:H42"/>
    <mergeCell ref="I42:L42"/>
    <mergeCell ref="B43:F43"/>
    <mergeCell ref="G43:H43"/>
    <mergeCell ref="I43:L43"/>
    <mergeCell ref="B44:F44"/>
    <mergeCell ref="G44:H44"/>
    <mergeCell ref="I44:L44"/>
    <mergeCell ref="B45:F45"/>
    <mergeCell ref="G45:H45"/>
    <mergeCell ref="I45:L45"/>
    <mergeCell ref="B46:F46"/>
    <mergeCell ref="G46:H46"/>
    <mergeCell ref="I46:L46"/>
    <mergeCell ref="B47:F47"/>
    <mergeCell ref="G47:H47"/>
    <mergeCell ref="I47:L47"/>
    <mergeCell ref="B48:F48"/>
    <mergeCell ref="G48:H48"/>
    <mergeCell ref="I48:L48"/>
    <mergeCell ref="B49:F49"/>
    <mergeCell ref="G49:H49"/>
    <mergeCell ref="I49:L49"/>
    <mergeCell ref="B50:F50"/>
    <mergeCell ref="G50:H50"/>
    <mergeCell ref="I50:L50"/>
    <mergeCell ref="B51:F51"/>
    <mergeCell ref="G51:H51"/>
    <mergeCell ref="I51:L51"/>
    <mergeCell ref="B52:F52"/>
    <mergeCell ref="G52:H52"/>
    <mergeCell ref="I52:L52"/>
    <mergeCell ref="A53:L53"/>
    <mergeCell ref="A55:C55"/>
    <mergeCell ref="C56:G56"/>
    <mergeCell ref="H56:L56"/>
    <mergeCell ref="C57:F57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  <drawing r:id="rId4"/>
  <legacyDrawing r:id="rId3"/>
  <oleObjects>
    <oleObject progId="Microsoft Word-Dokument" shapeId="53739270" r:id="rId1"/>
    <oleObject progId="Microsoft Word-Dokument" shapeId="5373936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85" zoomScaleNormal="80" zoomScaleSheetLayoutView="85" workbookViewId="0" topLeftCell="A1">
      <selection activeCell="I32" sqref="I32"/>
    </sheetView>
  </sheetViews>
  <sheetFormatPr defaultColWidth="9.140625" defaultRowHeight="12.75"/>
  <cols>
    <col min="1" max="1" width="5.421875" style="0" customWidth="1"/>
    <col min="5" max="5" width="10.7109375" style="0" customWidth="1"/>
    <col min="6" max="6" width="5.421875" style="0" customWidth="1"/>
    <col min="7" max="7" width="13.8515625" style="0" customWidth="1"/>
    <col min="8" max="8" width="12.57421875" style="0" customWidth="1"/>
    <col min="9" max="9" width="13.8515625" style="0" customWidth="1"/>
    <col min="10" max="10" width="13.140625" style="0" customWidth="1"/>
    <col min="11" max="11" width="13.8515625" style="0" customWidth="1"/>
    <col min="12" max="12" width="14.57421875" style="0" customWidth="1"/>
  </cols>
  <sheetData>
    <row r="1" spans="1:14" ht="33" customHeight="1">
      <c r="A1" s="152" t="s">
        <v>229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3"/>
    </row>
    <row r="2" spans="1:14" ht="33" customHeight="1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3"/>
      <c r="N2" s="153"/>
    </row>
    <row r="3" spans="1:14" ht="16.5" customHeight="1">
      <c r="A3" s="155" t="s">
        <v>231</v>
      </c>
      <c r="B3" s="155" t="s">
        <v>232</v>
      </c>
      <c r="C3" s="155"/>
      <c r="D3" s="155"/>
      <c r="E3" s="155"/>
      <c r="F3" s="155" t="s">
        <v>233</v>
      </c>
      <c r="G3" s="156" t="s">
        <v>234</v>
      </c>
      <c r="H3" s="156"/>
      <c r="I3" s="156" t="s">
        <v>235</v>
      </c>
      <c r="J3" s="156"/>
      <c r="K3" s="156" t="s">
        <v>236</v>
      </c>
      <c r="L3" s="156"/>
      <c r="M3" s="157"/>
      <c r="N3" s="157"/>
    </row>
    <row r="4" spans="1:14" ht="15" customHeight="1">
      <c r="A4" s="155"/>
      <c r="B4" s="155"/>
      <c r="C4" s="155"/>
      <c r="D4" s="155"/>
      <c r="E4" s="155"/>
      <c r="F4" s="155"/>
      <c r="G4" s="156"/>
      <c r="H4" s="156"/>
      <c r="I4" s="156" t="s">
        <v>237</v>
      </c>
      <c r="J4" s="156"/>
      <c r="K4" s="156" t="s">
        <v>238</v>
      </c>
      <c r="L4" s="156"/>
      <c r="M4" s="67"/>
      <c r="N4" s="67"/>
    </row>
    <row r="5" spans="1:12" ht="12.75" customHeight="1">
      <c r="A5" s="155"/>
      <c r="B5" s="155"/>
      <c r="C5" s="155"/>
      <c r="D5" s="155"/>
      <c r="E5" s="155"/>
      <c r="F5" s="155"/>
      <c r="G5" s="158" t="s">
        <v>239</v>
      </c>
      <c r="H5" s="159" t="s">
        <v>240</v>
      </c>
      <c r="I5" s="158" t="s">
        <v>241</v>
      </c>
      <c r="J5" s="159" t="s">
        <v>240</v>
      </c>
      <c r="K5" s="158" t="s">
        <v>241</v>
      </c>
      <c r="L5" s="159" t="s">
        <v>240</v>
      </c>
    </row>
    <row r="6" spans="1:12" s="165" customFormat="1" ht="23.25" customHeight="1">
      <c r="A6" s="160">
        <v>1</v>
      </c>
      <c r="B6" s="161" t="s">
        <v>242</v>
      </c>
      <c r="C6" s="161"/>
      <c r="D6" s="161"/>
      <c r="E6" s="161"/>
      <c r="F6" s="162">
        <v>1</v>
      </c>
      <c r="G6" s="163" t="s">
        <v>93</v>
      </c>
      <c r="H6" s="163"/>
      <c r="I6" s="164" t="s">
        <v>243</v>
      </c>
      <c r="J6" s="164"/>
      <c r="K6" s="164" t="s">
        <v>244</v>
      </c>
      <c r="L6" s="164"/>
    </row>
    <row r="7" spans="1:12" s="167" customFormat="1" ht="13.5" customHeight="1">
      <c r="A7" s="160"/>
      <c r="B7" s="161"/>
      <c r="C7" s="161"/>
      <c r="D7" s="161"/>
      <c r="E7" s="161"/>
      <c r="F7" s="162"/>
      <c r="G7" s="166">
        <v>1050</v>
      </c>
      <c r="H7" s="166"/>
      <c r="I7" s="166">
        <v>2776.95</v>
      </c>
      <c r="J7" s="166"/>
      <c r="K7" s="166">
        <v>1349.79</v>
      </c>
      <c r="L7" s="166"/>
    </row>
    <row r="8" spans="1:12" s="167" customFormat="1" ht="23.25" customHeight="1">
      <c r="A8" s="168" t="s">
        <v>185</v>
      </c>
      <c r="B8" s="161" t="s">
        <v>245</v>
      </c>
      <c r="C8" s="161"/>
      <c r="D8" s="161"/>
      <c r="E8" s="161"/>
      <c r="F8" s="168" t="s">
        <v>178</v>
      </c>
      <c r="G8" s="169" t="s">
        <v>93</v>
      </c>
      <c r="H8" s="169"/>
      <c r="I8" s="170" t="s">
        <v>243</v>
      </c>
      <c r="J8" s="170"/>
      <c r="K8" s="171" t="s">
        <v>246</v>
      </c>
      <c r="L8" s="171"/>
    </row>
    <row r="9" spans="1:12" s="167" customFormat="1" ht="13.5" customHeight="1">
      <c r="A9" s="168"/>
      <c r="B9" s="161"/>
      <c r="C9" s="161"/>
      <c r="D9" s="161"/>
      <c r="E9" s="161"/>
      <c r="F9" s="168"/>
      <c r="G9" s="166">
        <v>720</v>
      </c>
      <c r="H9" s="166"/>
      <c r="I9" s="166">
        <v>785.86</v>
      </c>
      <c r="J9" s="166"/>
      <c r="K9" s="166">
        <v>943</v>
      </c>
      <c r="L9" s="166"/>
    </row>
    <row r="10" spans="1:12" s="165" customFormat="1" ht="23.25" customHeight="1">
      <c r="A10" s="168" t="s">
        <v>189</v>
      </c>
      <c r="B10" s="172" t="s">
        <v>247</v>
      </c>
      <c r="C10" s="172"/>
      <c r="D10" s="172"/>
      <c r="E10" s="172"/>
      <c r="F10" s="168" t="s">
        <v>178</v>
      </c>
      <c r="G10" s="166" t="s">
        <v>93</v>
      </c>
      <c r="H10" s="166"/>
      <c r="I10" s="173" t="s">
        <v>246</v>
      </c>
      <c r="J10" s="173"/>
      <c r="K10" s="173" t="s">
        <v>243</v>
      </c>
      <c r="L10" s="173"/>
    </row>
    <row r="11" spans="1:12" s="165" customFormat="1" ht="13.5" customHeight="1">
      <c r="A11" s="168"/>
      <c r="B11" s="172"/>
      <c r="C11" s="172"/>
      <c r="D11" s="172"/>
      <c r="E11" s="172"/>
      <c r="F11" s="168"/>
      <c r="G11" s="166">
        <v>350</v>
      </c>
      <c r="H11" s="166"/>
      <c r="I11" s="166">
        <v>523</v>
      </c>
      <c r="J11" s="166"/>
      <c r="K11" s="166">
        <v>358</v>
      </c>
      <c r="L11" s="166"/>
    </row>
    <row r="12" spans="1:12" s="165" customFormat="1" ht="23.25" customHeight="1">
      <c r="A12" s="168" t="s">
        <v>248</v>
      </c>
      <c r="B12" s="172" t="s">
        <v>249</v>
      </c>
      <c r="C12" s="172"/>
      <c r="D12" s="172"/>
      <c r="E12" s="172"/>
      <c r="F12" s="168" t="s">
        <v>178</v>
      </c>
      <c r="G12" s="166" t="s">
        <v>100</v>
      </c>
      <c r="H12" s="166"/>
      <c r="I12" s="173" t="s">
        <v>250</v>
      </c>
      <c r="J12" s="173"/>
      <c r="K12" s="173" t="s">
        <v>251</v>
      </c>
      <c r="L12" s="173"/>
    </row>
    <row r="13" spans="1:12" s="165" customFormat="1" ht="13.5" customHeight="1">
      <c r="A13" s="168"/>
      <c r="B13" s="172"/>
      <c r="C13" s="172"/>
      <c r="D13" s="172"/>
      <c r="E13" s="172"/>
      <c r="F13" s="168"/>
      <c r="G13" s="166">
        <v>1399</v>
      </c>
      <c r="H13" s="166"/>
      <c r="I13" s="166">
        <v>1453</v>
      </c>
      <c r="J13" s="166"/>
      <c r="K13" s="166">
        <v>1479</v>
      </c>
      <c r="L13" s="166"/>
    </row>
    <row r="14" spans="1:12" s="167" customFormat="1" ht="23.25" customHeight="1">
      <c r="A14" s="168" t="s">
        <v>182</v>
      </c>
      <c r="B14" s="161" t="s">
        <v>252</v>
      </c>
      <c r="C14" s="161"/>
      <c r="D14" s="161"/>
      <c r="E14" s="161"/>
      <c r="F14" s="168" t="s">
        <v>178</v>
      </c>
      <c r="G14" s="173" t="s">
        <v>103</v>
      </c>
      <c r="H14" s="173"/>
      <c r="I14" s="173" t="s">
        <v>243</v>
      </c>
      <c r="J14" s="173"/>
      <c r="K14" s="166" t="s">
        <v>93</v>
      </c>
      <c r="L14" s="166"/>
    </row>
    <row r="15" spans="1:12" s="165" customFormat="1" ht="13.5" customHeight="1">
      <c r="A15" s="168"/>
      <c r="B15" s="161"/>
      <c r="C15" s="161"/>
      <c r="D15" s="161"/>
      <c r="E15" s="161"/>
      <c r="F15" s="168"/>
      <c r="G15" s="166">
        <v>1372</v>
      </c>
      <c r="H15" s="166"/>
      <c r="I15" s="173">
        <v>1490</v>
      </c>
      <c r="J15" s="173"/>
      <c r="K15" s="173">
        <v>1527.9</v>
      </c>
      <c r="L15" s="173"/>
    </row>
    <row r="16" spans="1:12" s="165" customFormat="1" ht="23.25" customHeight="1">
      <c r="A16" s="168" t="s">
        <v>253</v>
      </c>
      <c r="B16" s="172" t="s">
        <v>254</v>
      </c>
      <c r="C16" s="172"/>
      <c r="D16" s="172"/>
      <c r="E16" s="172"/>
      <c r="F16" s="168" t="s">
        <v>178</v>
      </c>
      <c r="G16" s="173" t="s">
        <v>103</v>
      </c>
      <c r="H16" s="173"/>
      <c r="I16" s="173" t="s">
        <v>243</v>
      </c>
      <c r="J16" s="173"/>
      <c r="K16" s="166" t="s">
        <v>93</v>
      </c>
      <c r="L16" s="166"/>
    </row>
    <row r="17" spans="1:12" s="167" customFormat="1" ht="13.5" customHeight="1">
      <c r="A17" s="168"/>
      <c r="B17" s="172"/>
      <c r="C17" s="172"/>
      <c r="D17" s="172"/>
      <c r="E17" s="172"/>
      <c r="F17" s="168"/>
      <c r="G17" s="166">
        <v>7000</v>
      </c>
      <c r="H17" s="166"/>
      <c r="I17" s="166">
        <v>7878</v>
      </c>
      <c r="J17" s="166"/>
      <c r="K17" s="166">
        <v>5900</v>
      </c>
      <c r="L17" s="166"/>
    </row>
    <row r="18" spans="1:12" s="165" customFormat="1" ht="33.75" customHeight="1">
      <c r="A18" s="168" t="s">
        <v>255</v>
      </c>
      <c r="B18" s="172" t="s">
        <v>256</v>
      </c>
      <c r="C18" s="172"/>
      <c r="D18" s="172"/>
      <c r="E18" s="172"/>
      <c r="F18" s="168" t="s">
        <v>178</v>
      </c>
      <c r="G18" s="173" t="s">
        <v>108</v>
      </c>
      <c r="H18" s="173"/>
      <c r="I18" s="173" t="s">
        <v>257</v>
      </c>
      <c r="J18" s="173"/>
      <c r="K18" s="173" t="s">
        <v>258</v>
      </c>
      <c r="L18" s="173"/>
    </row>
    <row r="19" spans="1:12" s="165" customFormat="1" ht="13.5" customHeight="1">
      <c r="A19" s="168"/>
      <c r="B19" s="172"/>
      <c r="C19" s="172"/>
      <c r="D19" s="172"/>
      <c r="E19" s="172"/>
      <c r="F19" s="168"/>
      <c r="G19" s="166">
        <v>66900</v>
      </c>
      <c r="H19" s="166"/>
      <c r="I19" s="166">
        <v>72890</v>
      </c>
      <c r="J19" s="166"/>
      <c r="K19" s="166">
        <v>69900</v>
      </c>
      <c r="L19" s="166"/>
    </row>
    <row r="20" spans="1:12" s="165" customFormat="1" ht="23.25" customHeight="1">
      <c r="A20" s="174" t="s">
        <v>259</v>
      </c>
      <c r="B20" s="175" t="s">
        <v>260</v>
      </c>
      <c r="C20" s="175"/>
      <c r="D20" s="175"/>
      <c r="E20" s="175"/>
      <c r="F20" s="174" t="s">
        <v>178</v>
      </c>
      <c r="G20" s="176" t="s">
        <v>93</v>
      </c>
      <c r="H20" s="176"/>
      <c r="I20" s="177" t="s">
        <v>261</v>
      </c>
      <c r="J20" s="177"/>
      <c r="K20" s="178" t="s">
        <v>246</v>
      </c>
      <c r="L20" s="178"/>
    </row>
    <row r="21" spans="1:12" s="165" customFormat="1" ht="13.5" customHeight="1">
      <c r="A21" s="174"/>
      <c r="B21" s="175"/>
      <c r="C21" s="175"/>
      <c r="D21" s="175"/>
      <c r="E21" s="175"/>
      <c r="F21" s="174"/>
      <c r="G21" s="179">
        <v>2025</v>
      </c>
      <c r="H21" s="179"/>
      <c r="I21" s="179">
        <v>2045</v>
      </c>
      <c r="J21" s="179"/>
      <c r="K21" s="179">
        <v>3121</v>
      </c>
      <c r="L21" s="179"/>
    </row>
    <row r="22" spans="1:12" s="165" customFormat="1" ht="37.5" customHeight="1">
      <c r="A22" s="174" t="s">
        <v>262</v>
      </c>
      <c r="B22" s="175" t="s">
        <v>177</v>
      </c>
      <c r="C22" s="175"/>
      <c r="D22" s="175"/>
      <c r="E22" s="175"/>
      <c r="F22" s="174" t="s">
        <v>178</v>
      </c>
      <c r="G22" s="173" t="s">
        <v>263</v>
      </c>
      <c r="H22" s="173"/>
      <c r="I22" s="177" t="s">
        <v>264</v>
      </c>
      <c r="J22" s="177"/>
      <c r="K22" s="178" t="s">
        <v>265</v>
      </c>
      <c r="L22" s="178"/>
    </row>
    <row r="23" spans="1:12" s="165" customFormat="1" ht="13.5" customHeight="1">
      <c r="A23" s="174"/>
      <c r="B23" s="175"/>
      <c r="C23" s="175"/>
      <c r="D23" s="175"/>
      <c r="E23" s="175"/>
      <c r="F23" s="174"/>
      <c r="G23" s="179">
        <v>3850</v>
      </c>
      <c r="H23" s="179"/>
      <c r="I23" s="179">
        <v>4929</v>
      </c>
      <c r="J23" s="179"/>
      <c r="K23" s="179">
        <v>5391.05</v>
      </c>
      <c r="L23" s="179"/>
    </row>
    <row r="24" spans="1:12" s="165" customFormat="1" ht="18.75" customHeight="1">
      <c r="A24" s="174" t="s">
        <v>266</v>
      </c>
      <c r="B24" s="175" t="s">
        <v>181</v>
      </c>
      <c r="C24" s="175"/>
      <c r="D24" s="175"/>
      <c r="E24" s="175"/>
      <c r="F24" s="174" t="s">
        <v>182</v>
      </c>
      <c r="G24" s="179" t="s">
        <v>267</v>
      </c>
      <c r="H24" s="179"/>
      <c r="I24" s="179" t="s">
        <v>268</v>
      </c>
      <c r="J24" s="179"/>
      <c r="K24" s="179" t="s">
        <v>269</v>
      </c>
      <c r="L24" s="179"/>
    </row>
    <row r="25" spans="1:12" s="165" customFormat="1" ht="13.5" customHeight="1">
      <c r="A25" s="174"/>
      <c r="B25" s="175"/>
      <c r="C25" s="175"/>
      <c r="D25" s="175"/>
      <c r="E25" s="175"/>
      <c r="F25" s="174"/>
      <c r="G25" s="179">
        <v>422.4</v>
      </c>
      <c r="H25" s="179">
        <v>2112</v>
      </c>
      <c r="I25" s="179">
        <v>768</v>
      </c>
      <c r="J25" s="179">
        <v>3840</v>
      </c>
      <c r="K25" s="179">
        <v>620</v>
      </c>
      <c r="L25" s="179">
        <v>3100</v>
      </c>
    </row>
    <row r="26" spans="1:12" s="165" customFormat="1" ht="13.5" customHeight="1">
      <c r="A26" s="174" t="s">
        <v>270</v>
      </c>
      <c r="B26" s="175" t="s">
        <v>183</v>
      </c>
      <c r="C26" s="175"/>
      <c r="D26" s="175"/>
      <c r="E26" s="175"/>
      <c r="F26" s="174" t="s">
        <v>182</v>
      </c>
      <c r="G26" s="179" t="s">
        <v>267</v>
      </c>
      <c r="H26" s="179"/>
      <c r="I26" s="179" t="s">
        <v>268</v>
      </c>
      <c r="J26" s="179"/>
      <c r="K26" s="179" t="s">
        <v>269</v>
      </c>
      <c r="L26" s="179"/>
    </row>
    <row r="27" spans="1:12" s="165" customFormat="1" ht="13.5" customHeight="1">
      <c r="A27" s="174"/>
      <c r="B27" s="175"/>
      <c r="C27" s="175"/>
      <c r="D27" s="175"/>
      <c r="E27" s="175"/>
      <c r="F27" s="174"/>
      <c r="G27" s="179">
        <v>316.8</v>
      </c>
      <c r="H27" s="179">
        <v>1584</v>
      </c>
      <c r="I27" s="179">
        <v>652</v>
      </c>
      <c r="J27" s="179">
        <v>3260</v>
      </c>
      <c r="K27" s="179">
        <v>576</v>
      </c>
      <c r="L27" s="179">
        <v>2880</v>
      </c>
    </row>
    <row r="28" spans="1:12" s="165" customFormat="1" ht="26.25" customHeight="1">
      <c r="A28" s="174" t="s">
        <v>271</v>
      </c>
      <c r="B28" s="175" t="s">
        <v>184</v>
      </c>
      <c r="C28" s="175"/>
      <c r="D28" s="175"/>
      <c r="E28" s="175"/>
      <c r="F28" s="174" t="s">
        <v>185</v>
      </c>
      <c r="G28" s="179" t="s">
        <v>272</v>
      </c>
      <c r="H28" s="179"/>
      <c r="I28" s="177" t="s">
        <v>273</v>
      </c>
      <c r="J28" s="177"/>
      <c r="K28" s="177" t="s">
        <v>274</v>
      </c>
      <c r="L28" s="177"/>
    </row>
    <row r="29" spans="1:12" s="165" customFormat="1" ht="13.5" customHeight="1">
      <c r="A29" s="174"/>
      <c r="B29" s="175"/>
      <c r="C29" s="175"/>
      <c r="D29" s="175"/>
      <c r="E29" s="175"/>
      <c r="F29" s="174"/>
      <c r="G29" s="179">
        <v>1053</v>
      </c>
      <c r="H29" s="179">
        <v>2106</v>
      </c>
      <c r="I29" s="179">
        <v>1499</v>
      </c>
      <c r="J29" s="179">
        <v>2998</v>
      </c>
      <c r="K29" s="179">
        <v>1720</v>
      </c>
      <c r="L29" s="179">
        <v>3440</v>
      </c>
    </row>
    <row r="30" spans="1:12" s="165" customFormat="1" ht="25.5" customHeight="1">
      <c r="A30" s="174" t="s">
        <v>275</v>
      </c>
      <c r="B30" s="175" t="s">
        <v>188</v>
      </c>
      <c r="C30" s="175"/>
      <c r="D30" s="175"/>
      <c r="E30" s="175"/>
      <c r="F30" s="174" t="s">
        <v>189</v>
      </c>
      <c r="G30" s="177" t="s">
        <v>243</v>
      </c>
      <c r="H30" s="177"/>
      <c r="I30" s="177" t="s">
        <v>276</v>
      </c>
      <c r="J30" s="177"/>
      <c r="K30" s="177" t="s">
        <v>277</v>
      </c>
      <c r="L30" s="177"/>
    </row>
    <row r="31" spans="1:12" s="165" customFormat="1" ht="13.5" customHeight="1">
      <c r="A31" s="174"/>
      <c r="B31" s="175"/>
      <c r="C31" s="175"/>
      <c r="D31" s="175"/>
      <c r="E31" s="175"/>
      <c r="F31" s="174"/>
      <c r="G31" s="179">
        <v>61</v>
      </c>
      <c r="H31" s="179">
        <v>183</v>
      </c>
      <c r="I31" s="179">
        <v>61</v>
      </c>
      <c r="J31" s="179">
        <v>183</v>
      </c>
      <c r="K31" s="179">
        <v>77.62</v>
      </c>
      <c r="L31" s="179">
        <v>232.86</v>
      </c>
    </row>
    <row r="32" spans="1:12" s="165" customFormat="1" ht="27.75" customHeight="1">
      <c r="A32" s="174" t="s">
        <v>278</v>
      </c>
      <c r="B32" s="175" t="s">
        <v>279</v>
      </c>
      <c r="C32" s="175"/>
      <c r="D32" s="175"/>
      <c r="E32" s="175"/>
      <c r="F32" s="174" t="s">
        <v>189</v>
      </c>
      <c r="G32" s="177" t="s">
        <v>280</v>
      </c>
      <c r="H32" s="177"/>
      <c r="I32" s="177" t="s">
        <v>277</v>
      </c>
      <c r="J32" s="177"/>
      <c r="K32" s="177" t="s">
        <v>243</v>
      </c>
      <c r="L32" s="177"/>
    </row>
    <row r="33" spans="1:12" s="165" customFormat="1" ht="13.5" customHeight="1">
      <c r="A33" s="174"/>
      <c r="B33" s="175"/>
      <c r="C33" s="175"/>
      <c r="D33" s="175"/>
      <c r="E33" s="175"/>
      <c r="F33" s="174"/>
      <c r="G33" s="179">
        <v>1401</v>
      </c>
      <c r="H33" s="179">
        <v>4203</v>
      </c>
      <c r="I33" s="179">
        <v>2225.76</v>
      </c>
      <c r="J33" s="179">
        <v>6677.28</v>
      </c>
      <c r="K33" s="179">
        <v>3028.2</v>
      </c>
      <c r="L33" s="179">
        <v>9084.6</v>
      </c>
    </row>
    <row r="34" spans="1:12" s="165" customFormat="1" ht="27" customHeight="1">
      <c r="A34" s="174" t="s">
        <v>281</v>
      </c>
      <c r="B34" s="175" t="s">
        <v>192</v>
      </c>
      <c r="C34" s="175"/>
      <c r="D34" s="175"/>
      <c r="E34" s="175"/>
      <c r="F34" s="174" t="s">
        <v>185</v>
      </c>
      <c r="G34" s="177" t="s">
        <v>243</v>
      </c>
      <c r="H34" s="177"/>
      <c r="I34" s="177" t="s">
        <v>261</v>
      </c>
      <c r="J34" s="177"/>
      <c r="K34" s="177" t="s">
        <v>282</v>
      </c>
      <c r="L34" s="177"/>
    </row>
    <row r="35" spans="1:12" s="165" customFormat="1" ht="13.5" customHeight="1">
      <c r="A35" s="174"/>
      <c r="B35" s="175"/>
      <c r="C35" s="175"/>
      <c r="D35" s="175"/>
      <c r="E35" s="175"/>
      <c r="F35" s="174"/>
      <c r="G35" s="179">
        <v>620</v>
      </c>
      <c r="H35" s="179">
        <v>1240</v>
      </c>
      <c r="I35" s="179">
        <v>679</v>
      </c>
      <c r="J35" s="179">
        <v>1358</v>
      </c>
      <c r="K35" s="179">
        <v>711.75</v>
      </c>
      <c r="L35" s="179">
        <v>1423.5</v>
      </c>
    </row>
    <row r="36" spans="1:12" s="165" customFormat="1" ht="27" customHeight="1">
      <c r="A36" s="174" t="s">
        <v>283</v>
      </c>
      <c r="B36" s="175" t="s">
        <v>193</v>
      </c>
      <c r="C36" s="175"/>
      <c r="D36" s="175"/>
      <c r="E36" s="175"/>
      <c r="F36" s="174" t="s">
        <v>185</v>
      </c>
      <c r="G36" s="179" t="s">
        <v>284</v>
      </c>
      <c r="H36" s="179"/>
      <c r="I36" s="177" t="s">
        <v>285</v>
      </c>
      <c r="J36" s="177"/>
      <c r="K36" s="179" t="s">
        <v>286</v>
      </c>
      <c r="L36" s="179"/>
    </row>
    <row r="37" spans="1:12" s="165" customFormat="1" ht="13.5" customHeight="1">
      <c r="A37" s="174"/>
      <c r="B37" s="175"/>
      <c r="C37" s="175"/>
      <c r="D37" s="175"/>
      <c r="E37" s="175"/>
      <c r="F37" s="174"/>
      <c r="G37" s="179">
        <v>114.2</v>
      </c>
      <c r="H37" s="179">
        <v>228.4</v>
      </c>
      <c r="I37" s="179">
        <v>118.25</v>
      </c>
      <c r="J37" s="179">
        <v>236.5</v>
      </c>
      <c r="K37" s="179">
        <v>120</v>
      </c>
      <c r="L37" s="179">
        <v>240</v>
      </c>
    </row>
    <row r="38" spans="1:12" s="165" customFormat="1" ht="27" customHeight="1">
      <c r="A38" s="174" t="s">
        <v>287</v>
      </c>
      <c r="B38" s="175" t="s">
        <v>288</v>
      </c>
      <c r="C38" s="175"/>
      <c r="D38" s="175"/>
      <c r="E38" s="175"/>
      <c r="F38" s="174" t="s">
        <v>189</v>
      </c>
      <c r="G38" s="180" t="s">
        <v>289</v>
      </c>
      <c r="H38" s="180"/>
      <c r="I38" s="177" t="s">
        <v>290</v>
      </c>
      <c r="J38" s="177"/>
      <c r="K38" s="179" t="s">
        <v>291</v>
      </c>
      <c r="L38" s="179"/>
    </row>
    <row r="39" spans="1:12" s="165" customFormat="1" ht="13.5" customHeight="1">
      <c r="A39" s="174"/>
      <c r="B39" s="175"/>
      <c r="C39" s="175"/>
      <c r="D39" s="175"/>
      <c r="E39" s="175"/>
      <c r="F39" s="174"/>
      <c r="G39" s="179">
        <v>195</v>
      </c>
      <c r="H39" s="179">
        <v>585</v>
      </c>
      <c r="I39" s="179">
        <v>200</v>
      </c>
      <c r="J39" s="179">
        <v>600</v>
      </c>
      <c r="K39" s="179">
        <v>324</v>
      </c>
      <c r="L39" s="179">
        <v>972</v>
      </c>
    </row>
    <row r="40" spans="1:12" s="165" customFormat="1" ht="27" customHeight="1">
      <c r="A40" s="174" t="s">
        <v>292</v>
      </c>
      <c r="B40" s="175" t="s">
        <v>293</v>
      </c>
      <c r="C40" s="175"/>
      <c r="D40" s="175"/>
      <c r="E40" s="175"/>
      <c r="F40" s="174" t="s">
        <v>189</v>
      </c>
      <c r="G40" s="179" t="s">
        <v>134</v>
      </c>
      <c r="H40" s="179"/>
      <c r="I40" s="177" t="s">
        <v>294</v>
      </c>
      <c r="J40" s="177"/>
      <c r="K40" s="181" t="s">
        <v>295</v>
      </c>
      <c r="L40" s="181"/>
    </row>
    <row r="41" spans="1:12" s="165" customFormat="1" ht="13.5" customHeight="1">
      <c r="A41" s="174"/>
      <c r="B41" s="175"/>
      <c r="C41" s="175"/>
      <c r="D41" s="175"/>
      <c r="E41" s="175"/>
      <c r="F41" s="174"/>
      <c r="G41" s="179">
        <v>398</v>
      </c>
      <c r="H41" s="179">
        <f>398*3</f>
        <v>1194</v>
      </c>
      <c r="I41" s="179">
        <v>485</v>
      </c>
      <c r="J41" s="179">
        <f>485*3</f>
        <v>1455</v>
      </c>
      <c r="K41" s="179">
        <v>530</v>
      </c>
      <c r="L41" s="179">
        <f>530*3</f>
        <v>1590</v>
      </c>
    </row>
    <row r="42" spans="1:12" s="165" customFormat="1" ht="27" customHeight="1">
      <c r="A42" s="174" t="s">
        <v>296</v>
      </c>
      <c r="B42" s="175" t="s">
        <v>297</v>
      </c>
      <c r="C42" s="175"/>
      <c r="D42" s="175"/>
      <c r="E42" s="175"/>
      <c r="F42" s="174" t="s">
        <v>185</v>
      </c>
      <c r="G42" s="177" t="s">
        <v>298</v>
      </c>
      <c r="H42" s="177"/>
      <c r="I42" s="179" t="s">
        <v>299</v>
      </c>
      <c r="J42" s="179"/>
      <c r="K42" s="182" t="s">
        <v>300</v>
      </c>
      <c r="L42" s="182"/>
    </row>
    <row r="43" spans="1:12" s="165" customFormat="1" ht="13.5" customHeight="1">
      <c r="A43" s="174"/>
      <c r="B43" s="175"/>
      <c r="C43" s="175"/>
      <c r="D43" s="175"/>
      <c r="E43" s="175"/>
      <c r="F43" s="174"/>
      <c r="G43" s="179">
        <v>400</v>
      </c>
      <c r="H43" s="179">
        <v>800</v>
      </c>
      <c r="I43" s="179">
        <v>367</v>
      </c>
      <c r="J43" s="179">
        <v>734</v>
      </c>
      <c r="K43" s="182">
        <v>518</v>
      </c>
      <c r="L43" s="182">
        <v>1036</v>
      </c>
    </row>
    <row r="44" spans="1:12" s="165" customFormat="1" ht="27" customHeight="1">
      <c r="A44" s="174" t="s">
        <v>301</v>
      </c>
      <c r="B44" s="175" t="s">
        <v>302</v>
      </c>
      <c r="C44" s="175"/>
      <c r="D44" s="175"/>
      <c r="E44" s="175"/>
      <c r="F44" s="174" t="s">
        <v>189</v>
      </c>
      <c r="G44" s="180" t="s">
        <v>303</v>
      </c>
      <c r="H44" s="180"/>
      <c r="I44" s="177" t="s">
        <v>299</v>
      </c>
      <c r="J44" s="177"/>
      <c r="K44" s="179" t="s">
        <v>300</v>
      </c>
      <c r="L44" s="179"/>
    </row>
    <row r="45" spans="1:12" s="165" customFormat="1" ht="13.5" customHeight="1">
      <c r="A45" s="174"/>
      <c r="B45" s="175"/>
      <c r="C45" s="175"/>
      <c r="D45" s="175"/>
      <c r="E45" s="175"/>
      <c r="F45" s="174"/>
      <c r="G45" s="179">
        <v>290</v>
      </c>
      <c r="H45" s="179">
        <v>870</v>
      </c>
      <c r="I45" s="179">
        <v>350</v>
      </c>
      <c r="J45" s="179">
        <v>1051.5</v>
      </c>
      <c r="K45" s="179">
        <v>409</v>
      </c>
      <c r="L45" s="179">
        <v>1227</v>
      </c>
    </row>
    <row r="46" spans="1:12" s="165" customFormat="1" ht="27" customHeight="1">
      <c r="A46" s="174" t="s">
        <v>304</v>
      </c>
      <c r="B46" s="175" t="s">
        <v>305</v>
      </c>
      <c r="C46" s="175"/>
      <c r="D46" s="175"/>
      <c r="E46" s="175"/>
      <c r="F46" s="174" t="s">
        <v>178</v>
      </c>
      <c r="G46" s="180" t="s">
        <v>306</v>
      </c>
      <c r="H46" s="180"/>
      <c r="I46" s="177" t="s">
        <v>307</v>
      </c>
      <c r="J46" s="177"/>
      <c r="K46" s="180" t="s">
        <v>308</v>
      </c>
      <c r="L46" s="180"/>
    </row>
    <row r="47" spans="1:12" s="165" customFormat="1" ht="13.5" customHeight="1">
      <c r="A47" s="174"/>
      <c r="B47" s="175"/>
      <c r="C47" s="175"/>
      <c r="D47" s="175"/>
      <c r="E47" s="175"/>
      <c r="F47" s="174"/>
      <c r="G47" s="179">
        <v>4670</v>
      </c>
      <c r="H47" s="179"/>
      <c r="I47" s="179">
        <v>7806.5</v>
      </c>
      <c r="J47" s="179"/>
      <c r="K47" s="179">
        <v>7900</v>
      </c>
      <c r="L47" s="179"/>
    </row>
    <row r="48" spans="1:12" s="165" customFormat="1" ht="27" customHeight="1">
      <c r="A48" s="174" t="s">
        <v>309</v>
      </c>
      <c r="B48" s="175" t="s">
        <v>310</v>
      </c>
      <c r="C48" s="175"/>
      <c r="D48" s="175"/>
      <c r="E48" s="175"/>
      <c r="F48" s="174" t="s">
        <v>178</v>
      </c>
      <c r="G48" s="180" t="s">
        <v>311</v>
      </c>
      <c r="H48" s="180"/>
      <c r="I48" s="177" t="s">
        <v>312</v>
      </c>
      <c r="J48" s="177"/>
      <c r="K48" s="179" t="s">
        <v>313</v>
      </c>
      <c r="L48" s="179"/>
    </row>
    <row r="49" spans="1:12" s="165" customFormat="1" ht="13.5" customHeight="1">
      <c r="A49" s="174"/>
      <c r="B49" s="175"/>
      <c r="C49" s="175"/>
      <c r="D49" s="175"/>
      <c r="E49" s="175"/>
      <c r="F49" s="174"/>
      <c r="G49" s="179">
        <v>167</v>
      </c>
      <c r="H49" s="179"/>
      <c r="I49" s="179">
        <v>189</v>
      </c>
      <c r="J49" s="179"/>
      <c r="K49" s="179">
        <v>202.86</v>
      </c>
      <c r="L49" s="179"/>
    </row>
    <row r="50" spans="1:12" s="165" customFormat="1" ht="27" customHeight="1">
      <c r="A50" s="174" t="s">
        <v>314</v>
      </c>
      <c r="B50" s="175" t="s">
        <v>315</v>
      </c>
      <c r="C50" s="175"/>
      <c r="D50" s="175"/>
      <c r="E50" s="175"/>
      <c r="F50" s="174" t="s">
        <v>178</v>
      </c>
      <c r="G50" s="180" t="s">
        <v>311</v>
      </c>
      <c r="H50" s="180"/>
      <c r="I50" s="177" t="s">
        <v>316</v>
      </c>
      <c r="J50" s="177"/>
      <c r="K50" s="177" t="s">
        <v>312</v>
      </c>
      <c r="L50" s="177"/>
    </row>
    <row r="51" spans="1:12" s="165" customFormat="1" ht="13.5" customHeight="1">
      <c r="A51" s="174"/>
      <c r="B51" s="175"/>
      <c r="C51" s="175"/>
      <c r="D51" s="175"/>
      <c r="E51" s="175"/>
      <c r="F51" s="174"/>
      <c r="G51" s="179">
        <v>1969</v>
      </c>
      <c r="H51" s="179"/>
      <c r="I51" s="179">
        <v>2039</v>
      </c>
      <c r="J51" s="179"/>
      <c r="K51" s="179">
        <v>2215</v>
      </c>
      <c r="L51" s="179"/>
    </row>
    <row r="52" spans="1:12" s="165" customFormat="1" ht="27" customHeight="1">
      <c r="A52" s="174" t="s">
        <v>317</v>
      </c>
      <c r="B52" s="175" t="s">
        <v>318</v>
      </c>
      <c r="C52" s="175"/>
      <c r="D52" s="175"/>
      <c r="E52" s="175"/>
      <c r="F52" s="174" t="s">
        <v>185</v>
      </c>
      <c r="G52" s="180" t="s">
        <v>319</v>
      </c>
      <c r="H52" s="180"/>
      <c r="I52" s="177" t="s">
        <v>320</v>
      </c>
      <c r="J52" s="177"/>
      <c r="K52"/>
      <c r="L52"/>
    </row>
    <row r="53" spans="1:12" s="165" customFormat="1" ht="13.5" customHeight="1">
      <c r="A53" s="174"/>
      <c r="B53" s="175"/>
      <c r="C53" s="175"/>
      <c r="D53" s="175"/>
      <c r="E53" s="175"/>
      <c r="F53" s="174"/>
      <c r="G53" s="179">
        <v>990</v>
      </c>
      <c r="H53" s="179">
        <v>1980</v>
      </c>
      <c r="I53" s="179">
        <v>2180</v>
      </c>
      <c r="J53" s="179">
        <v>4360</v>
      </c>
      <c r="K53"/>
      <c r="L53"/>
    </row>
    <row r="54" spans="1:12" s="165" customFormat="1" ht="13.5" customHeight="1">
      <c r="A54" s="174"/>
      <c r="B54" s="175"/>
      <c r="C54" s="175"/>
      <c r="D54" s="175"/>
      <c r="E54" s="175"/>
      <c r="F54" s="174"/>
      <c r="G54" s="179"/>
      <c r="H54" s="179"/>
      <c r="I54" s="179"/>
      <c r="J54" s="179"/>
      <c r="K54" s="179"/>
      <c r="L54" s="179"/>
    </row>
    <row r="55" spans="1:12" s="165" customFormat="1" ht="27.75" customHeight="1">
      <c r="A55" s="183" t="s">
        <v>321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36.75" customHeight="1">
      <c r="A56" s="117" t="str">
        <f>'anexo 03 equip'!A43</f>
        <v>Em:  29/06/2012</v>
      </c>
      <c r="B56" s="117"/>
      <c r="C56" s="117"/>
      <c r="H56" s="117"/>
      <c r="I56" s="117"/>
      <c r="J56" s="117"/>
      <c r="K56" s="117"/>
      <c r="L56" s="117"/>
    </row>
    <row r="57" spans="8:12" ht="12.75">
      <c r="H57" s="117" t="s">
        <v>322</v>
      </c>
      <c r="I57" s="117"/>
      <c r="J57" s="117"/>
      <c r="K57" s="117"/>
      <c r="L57" s="117"/>
    </row>
    <row r="58" spans="8:12" ht="12.75">
      <c r="H58" s="119" t="s">
        <v>323</v>
      </c>
      <c r="I58" s="119"/>
      <c r="J58" s="119"/>
      <c r="K58" s="119"/>
      <c r="L58" s="119"/>
    </row>
  </sheetData>
  <sheetProtection selectLockedCells="1" selectUnlockedCells="1"/>
  <mergeCells count="193">
    <mergeCell ref="A1:L1"/>
    <mergeCell ref="A2:L2"/>
    <mergeCell ref="A3:A5"/>
    <mergeCell ref="B3:E5"/>
    <mergeCell ref="F3:F5"/>
    <mergeCell ref="G3:H4"/>
    <mergeCell ref="I3:J4"/>
    <mergeCell ref="K3:L4"/>
    <mergeCell ref="A6:A7"/>
    <mergeCell ref="B6:E7"/>
    <mergeCell ref="F6:F7"/>
    <mergeCell ref="G6:H6"/>
    <mergeCell ref="I6:J6"/>
    <mergeCell ref="K6:L6"/>
    <mergeCell ref="G7:H7"/>
    <mergeCell ref="I7:J7"/>
    <mergeCell ref="K7:L7"/>
    <mergeCell ref="A8:A9"/>
    <mergeCell ref="B8:E9"/>
    <mergeCell ref="F8:F9"/>
    <mergeCell ref="G8:H8"/>
    <mergeCell ref="I8:J8"/>
    <mergeCell ref="K8:L8"/>
    <mergeCell ref="G9:H9"/>
    <mergeCell ref="I9:J9"/>
    <mergeCell ref="K9:L9"/>
    <mergeCell ref="A10:A11"/>
    <mergeCell ref="B10:E11"/>
    <mergeCell ref="F10:F11"/>
    <mergeCell ref="G10:H10"/>
    <mergeCell ref="I10:J10"/>
    <mergeCell ref="K10:L10"/>
    <mergeCell ref="G11:H11"/>
    <mergeCell ref="I11:J11"/>
    <mergeCell ref="K11:L11"/>
    <mergeCell ref="A12:A13"/>
    <mergeCell ref="B12:E13"/>
    <mergeCell ref="F12:F13"/>
    <mergeCell ref="G12:H12"/>
    <mergeCell ref="I12:J12"/>
    <mergeCell ref="K12:L12"/>
    <mergeCell ref="G13:H13"/>
    <mergeCell ref="I13:J13"/>
    <mergeCell ref="K13:L13"/>
    <mergeCell ref="A14:A15"/>
    <mergeCell ref="B14:E15"/>
    <mergeCell ref="F14:F15"/>
    <mergeCell ref="G14:H14"/>
    <mergeCell ref="I14:J14"/>
    <mergeCell ref="K14:L14"/>
    <mergeCell ref="G15:H15"/>
    <mergeCell ref="I15:J15"/>
    <mergeCell ref="K15:L15"/>
    <mergeCell ref="A16:A17"/>
    <mergeCell ref="B16:E17"/>
    <mergeCell ref="F16:F17"/>
    <mergeCell ref="G16:H16"/>
    <mergeCell ref="I16:J16"/>
    <mergeCell ref="K16:L16"/>
    <mergeCell ref="G17:H17"/>
    <mergeCell ref="I17:J17"/>
    <mergeCell ref="K17:L17"/>
    <mergeCell ref="A18:A19"/>
    <mergeCell ref="B18:E19"/>
    <mergeCell ref="F18:F19"/>
    <mergeCell ref="G18:H18"/>
    <mergeCell ref="I18:J18"/>
    <mergeCell ref="K18:L18"/>
    <mergeCell ref="G19:H19"/>
    <mergeCell ref="I19:J19"/>
    <mergeCell ref="K19:L19"/>
    <mergeCell ref="A20:A21"/>
    <mergeCell ref="B20:E21"/>
    <mergeCell ref="F20:F21"/>
    <mergeCell ref="G20:H20"/>
    <mergeCell ref="I20:J20"/>
    <mergeCell ref="K20:L20"/>
    <mergeCell ref="G21:H21"/>
    <mergeCell ref="I21:J21"/>
    <mergeCell ref="K21:L21"/>
    <mergeCell ref="A22:A23"/>
    <mergeCell ref="B22:E23"/>
    <mergeCell ref="F22:F23"/>
    <mergeCell ref="G22:H22"/>
    <mergeCell ref="I22:J22"/>
    <mergeCell ref="K22:L22"/>
    <mergeCell ref="G23:H23"/>
    <mergeCell ref="I23:J23"/>
    <mergeCell ref="K23:L23"/>
    <mergeCell ref="A24:A25"/>
    <mergeCell ref="B24:E25"/>
    <mergeCell ref="F24:F25"/>
    <mergeCell ref="G24:H24"/>
    <mergeCell ref="I24:J24"/>
    <mergeCell ref="K24:L24"/>
    <mergeCell ref="A26:A27"/>
    <mergeCell ref="B26:E27"/>
    <mergeCell ref="F26:F27"/>
    <mergeCell ref="G26:H26"/>
    <mergeCell ref="I26:J26"/>
    <mergeCell ref="K26:L26"/>
    <mergeCell ref="A28:A29"/>
    <mergeCell ref="B28:E29"/>
    <mergeCell ref="F28:F29"/>
    <mergeCell ref="G28:H28"/>
    <mergeCell ref="I28:J28"/>
    <mergeCell ref="K28:L28"/>
    <mergeCell ref="A30:A31"/>
    <mergeCell ref="B30:E31"/>
    <mergeCell ref="F30:F31"/>
    <mergeCell ref="G30:H30"/>
    <mergeCell ref="I30:J30"/>
    <mergeCell ref="K30:L30"/>
    <mergeCell ref="A32:A33"/>
    <mergeCell ref="B32:E33"/>
    <mergeCell ref="F32:F33"/>
    <mergeCell ref="G32:H32"/>
    <mergeCell ref="I32:J32"/>
    <mergeCell ref="K32:L32"/>
    <mergeCell ref="A34:A35"/>
    <mergeCell ref="B34:E35"/>
    <mergeCell ref="F34:F35"/>
    <mergeCell ref="G34:H34"/>
    <mergeCell ref="I34:J34"/>
    <mergeCell ref="K34:L34"/>
    <mergeCell ref="A36:A37"/>
    <mergeCell ref="B36:E37"/>
    <mergeCell ref="F36:F37"/>
    <mergeCell ref="G36:H36"/>
    <mergeCell ref="I36:J36"/>
    <mergeCell ref="K36:L36"/>
    <mergeCell ref="A38:A39"/>
    <mergeCell ref="B38:E39"/>
    <mergeCell ref="F38:F39"/>
    <mergeCell ref="G38:H38"/>
    <mergeCell ref="I38:J38"/>
    <mergeCell ref="K38:L38"/>
    <mergeCell ref="A40:A41"/>
    <mergeCell ref="B40:E41"/>
    <mergeCell ref="F40:F41"/>
    <mergeCell ref="G40:H40"/>
    <mergeCell ref="I40:J40"/>
    <mergeCell ref="K40:L40"/>
    <mergeCell ref="A42:A43"/>
    <mergeCell ref="B42:E43"/>
    <mergeCell ref="F42:F43"/>
    <mergeCell ref="G42:H42"/>
    <mergeCell ref="I42:J42"/>
    <mergeCell ref="K42:L42"/>
    <mergeCell ref="A44:A45"/>
    <mergeCell ref="B44:E45"/>
    <mergeCell ref="F44:F45"/>
    <mergeCell ref="G44:H44"/>
    <mergeCell ref="I44:J44"/>
    <mergeCell ref="K44:L44"/>
    <mergeCell ref="A46:A47"/>
    <mergeCell ref="B46:E47"/>
    <mergeCell ref="F46:F47"/>
    <mergeCell ref="G46:H46"/>
    <mergeCell ref="I46:J46"/>
    <mergeCell ref="K46:L46"/>
    <mergeCell ref="G47:H47"/>
    <mergeCell ref="I47:J47"/>
    <mergeCell ref="K47:L47"/>
    <mergeCell ref="A48:A49"/>
    <mergeCell ref="B48:E49"/>
    <mergeCell ref="F48:F49"/>
    <mergeCell ref="G48:H48"/>
    <mergeCell ref="I48:J48"/>
    <mergeCell ref="K48:L48"/>
    <mergeCell ref="G49:H49"/>
    <mergeCell ref="I49:J49"/>
    <mergeCell ref="K49:L49"/>
    <mergeCell ref="A50:A51"/>
    <mergeCell ref="B50:E51"/>
    <mergeCell ref="F50:F51"/>
    <mergeCell ref="G50:H50"/>
    <mergeCell ref="I50:J50"/>
    <mergeCell ref="K50:L50"/>
    <mergeCell ref="G51:H51"/>
    <mergeCell ref="I51:J51"/>
    <mergeCell ref="K51:L51"/>
    <mergeCell ref="A52:A53"/>
    <mergeCell ref="B52:E53"/>
    <mergeCell ref="F52:F53"/>
    <mergeCell ref="G52:H52"/>
    <mergeCell ref="I52:J52"/>
    <mergeCell ref="B54:E54"/>
    <mergeCell ref="A55:L55"/>
    <mergeCell ref="A56:C56"/>
    <mergeCell ref="H56:L56"/>
    <mergeCell ref="H57:L57"/>
    <mergeCell ref="H58:L58"/>
  </mergeCells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/>
  <drawing r:id="rId3"/>
  <legacyDrawing r:id="rId2"/>
  <oleObjects>
    <oleObject progId="Microsoft Word-Dokument" shapeId="53698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 Universitario UNIVATES Centro Universitário UNIVATES</cp:lastModifiedBy>
  <cp:lastPrinted>2012-06-29T11:31:12Z</cp:lastPrinted>
  <dcterms:modified xsi:type="dcterms:W3CDTF">2012-06-29T12:23:28Z</dcterms:modified>
  <cp:category/>
  <cp:version/>
  <cp:contentType/>
  <cp:contentStatus/>
  <cp:revision>23</cp:revision>
</cp:coreProperties>
</file>