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0" activeTab="5"/>
  </bookViews>
  <sheets>
    <sheet name="anexo 02" sheetId="1" r:id="rId1"/>
    <sheet name="Rendimentos" sheetId="2" r:id="rId2"/>
    <sheet name="anexo 03" sheetId="3" r:id="rId3"/>
    <sheet name="anexo 05" sheetId="4" r:id="rId4"/>
    <sheet name="anexo 06" sheetId="5" r:id="rId5"/>
    <sheet name="anexo 07" sheetId="6" r:id="rId6"/>
  </sheets>
  <definedNames>
    <definedName name="_xlnm.Print_Area" localSheetId="0">'anexo 02'!$A$1:$J$29</definedName>
    <definedName name="_xlnm.Print_Area" localSheetId="2">'anexo 03'!$A$1:$F$47</definedName>
    <definedName name="_xlnm.Print_Area" localSheetId="3">'anexo 05'!$A$1:$K$32</definedName>
    <definedName name="_xlnm.Print_Area" localSheetId="4">('anexo 06'!$A$1:$L$26,'anexo 06'!$N$1:$Y$26)</definedName>
    <definedName name="_xlnm.Print_Area" localSheetId="5">'anexo 07'!$A$1:$L$21</definedName>
    <definedName name="Excel_BuiltIn_Print_Area_1_1">('anexo 02'!$A$1:$J$28,'anexo 02'!$A$1:$J$28)</definedName>
    <definedName name="Excel_BuiltIn_Print_Area_1_1_1">'anexo 02'!$A$1:$J$28</definedName>
    <definedName name="Excel_BuiltIn_Print_Area_3_1">'anexo 03'!$A$1:$F$42</definedName>
  </definedNames>
  <calcPr fullCalcOnLoad="1"/>
</workbook>
</file>

<file path=xl/sharedStrings.xml><?xml version="1.0" encoding="utf-8"?>
<sst xmlns="http://schemas.openxmlformats.org/spreadsheetml/2006/main" count="363" uniqueCount="258">
  <si>
    <t>BALANCETE FINANCEIRO - ANEXO 02</t>
  </si>
  <si>
    <t xml:space="preserve">ENTIDADE EXECUTORA: FUNDAÇÃO VALE DO TAQUARI DE EDUCAÇÃO E DESENVOLVIMENTO SOCIAL   </t>
  </si>
  <si>
    <r>
      <t xml:space="preserve">CONVÊNIO Nº:  </t>
    </r>
    <r>
      <rPr>
        <b/>
        <sz val="10"/>
        <color indexed="8"/>
        <rFont val="Arial"/>
        <family val="2"/>
      </rPr>
      <t>SCT 11/2008</t>
    </r>
  </si>
  <si>
    <t>PROJETO: AVALIAÇÃO DA BIODIGESTÃO DE DEJETOS SUÍNOS E PRODUÇÃO DE BIOGÁS COM INCIDÊNCIA DA RADIAÇÃO UV E SOLAR</t>
  </si>
  <si>
    <t xml:space="preserve"> PERÍODO PRESTAÇÃO DE CONTAS:    01/01/2012 a 29/06/2012    </t>
  </si>
  <si>
    <t>RECEITAS</t>
  </si>
  <si>
    <t>DESPESAS</t>
  </si>
  <si>
    <t>CRÉDITO LIBERADO PELA SECRETARIA (1)                                         Data: 06/02/2009</t>
  </si>
  <si>
    <t>R$</t>
  </si>
  <si>
    <t>SUBVENÇÕES SOCIAIS (1)</t>
  </si>
  <si>
    <t xml:space="preserve">  . Pessoal</t>
  </si>
  <si>
    <t xml:space="preserve">  . Material de Consumo</t>
  </si>
  <si>
    <t>APLICAÇÕES:</t>
  </si>
  <si>
    <t xml:space="preserve">  .Serviço de Terceiros</t>
  </si>
  <si>
    <t xml:space="preserve">   . Caderneta de Poupança</t>
  </si>
  <si>
    <t xml:space="preserve">       Remuneração de Serviços de Pessoais</t>
  </si>
  <si>
    <t xml:space="preserve">   . Fundo de Curto Prazo em 06/03/2009</t>
  </si>
  <si>
    <t xml:space="preserve">       Outros Serviços e Encargos</t>
  </si>
  <si>
    <t>RENDIMENTOS:</t>
  </si>
  <si>
    <t xml:space="preserve">  .Caderneta de Poupança</t>
  </si>
  <si>
    <t xml:space="preserve">  . Fundo de Curto Prazo</t>
  </si>
  <si>
    <t>AUXÍLIOS PARA DESPESAS DE CAPITAL (2)</t>
  </si>
  <si>
    <t>TOTAL DOS RENDIMENTOS (2)</t>
  </si>
  <si>
    <t xml:space="preserve"> . Obras  e Instalações</t>
  </si>
  <si>
    <t xml:space="preserve"> . Equipamentos e Material Permanente</t>
  </si>
  <si>
    <t>DESPESAS BANCÁRIAS (3)</t>
  </si>
  <si>
    <t xml:space="preserve">  . CPMF</t>
  </si>
  <si>
    <t xml:space="preserve">  . Extratos</t>
  </si>
  <si>
    <t xml:space="preserve">  . Talão de Cheques</t>
  </si>
  <si>
    <t xml:space="preserve">  . Manutenção de Conta</t>
  </si>
  <si>
    <t>TOTAL DA RECEITA (1+2)</t>
  </si>
  <si>
    <t>SOMA DAS DESPESAS  (1+2+3)</t>
  </si>
  <si>
    <t>Ordenadores de despesa</t>
  </si>
  <si>
    <t>Contador /CRC - Assinatura e Carimbo</t>
  </si>
  <si>
    <t>RECOLHIMENTO DE SALDO (4)</t>
  </si>
  <si>
    <t>Cristiani Reimers</t>
  </si>
  <si>
    <t>TOTAL DE DESPESA (1+2+3+4)</t>
  </si>
  <si>
    <t xml:space="preserve">Obs.: O crédito foi liberado pela SCT em 06/02/2009 na conta do convênio SCT 46/2005 Cultura da Mandioca e transferido para a conta correta em 06/03/2009. </t>
  </si>
  <si>
    <t>Mês/Ano</t>
  </si>
  <si>
    <t>Valor Rendimento</t>
  </si>
  <si>
    <t>Março/2009</t>
  </si>
  <si>
    <t>Abril/2009</t>
  </si>
  <si>
    <t>Maio/2009</t>
  </si>
  <si>
    <t>Junho/2009</t>
  </si>
  <si>
    <t>Julho/2009</t>
  </si>
  <si>
    <t>Agosto/2009</t>
  </si>
  <si>
    <t>Setembro/2009</t>
  </si>
  <si>
    <t>Outubro/2009</t>
  </si>
  <si>
    <t>Novembro/2009</t>
  </si>
  <si>
    <t>Dezembro/2009</t>
  </si>
  <si>
    <t>Janeiro/2010</t>
  </si>
  <si>
    <t>Fevereiro/2010</t>
  </si>
  <si>
    <t>Março/2010</t>
  </si>
  <si>
    <t>Abril/2010</t>
  </si>
  <si>
    <t>Maio/2010</t>
  </si>
  <si>
    <t>Junho/2010</t>
  </si>
  <si>
    <t>Julho/2010</t>
  </si>
  <si>
    <t>Agosto/2010</t>
  </si>
  <si>
    <t>Setembro/2010</t>
  </si>
  <si>
    <t>Outubro/2010</t>
  </si>
  <si>
    <t>Novembro/2010</t>
  </si>
  <si>
    <t>Dezembro/2010</t>
  </si>
  <si>
    <t>Janeiro/2011</t>
  </si>
  <si>
    <t>Fevereiro/2011</t>
  </si>
  <si>
    <t>Março/2011</t>
  </si>
  <si>
    <t>Abril/2011</t>
  </si>
  <si>
    <t>Maio/2011</t>
  </si>
  <si>
    <t>Junho/2011</t>
  </si>
  <si>
    <t>Julho/2011</t>
  </si>
  <si>
    <t>Agosto/2011</t>
  </si>
  <si>
    <t>Setembro/2011</t>
  </si>
  <si>
    <t>Outubro/2011</t>
  </si>
  <si>
    <t>Novembro/2011</t>
  </si>
  <si>
    <t>Dezembro/2011</t>
  </si>
  <si>
    <t>Janeiro/2012</t>
  </si>
  <si>
    <t>Fevereiro/2012</t>
  </si>
  <si>
    <t>Março/2012</t>
  </si>
  <si>
    <t>Abril/2012</t>
  </si>
  <si>
    <t>Maio/2012</t>
  </si>
  <si>
    <t>Junho/2012</t>
  </si>
  <si>
    <t>TOTAL</t>
  </si>
  <si>
    <t xml:space="preserve">RELAÇÃO DOS DOCUMENTOS </t>
  </si>
  <si>
    <t>COMPROBATÓRIOS DE DESPESAS</t>
  </si>
  <si>
    <t>ANEXO 03</t>
  </si>
  <si>
    <t>ELEMENTO DE DESPESA: Equipamentos e Material Permanente.</t>
  </si>
  <si>
    <t>N° de        Ordem</t>
  </si>
  <si>
    <t>N° do Cheque</t>
  </si>
  <si>
    <t>Data do Pagto.</t>
  </si>
  <si>
    <t>Recibo/Fatura Nota Fiscal</t>
  </si>
  <si>
    <t>Favorecido</t>
  </si>
  <si>
    <t>Valores      R$</t>
  </si>
  <si>
    <t>01</t>
  </si>
  <si>
    <t>000001</t>
  </si>
  <si>
    <t>000319</t>
  </si>
  <si>
    <t>Rasche &amp; Stefenon Ltda</t>
  </si>
  <si>
    <t>02</t>
  </si>
  <si>
    <t>006665</t>
  </si>
  <si>
    <t>25498</t>
  </si>
  <si>
    <t>Sinc do Brasil Instrumentação Científica Ltda</t>
  </si>
  <si>
    <t>03</t>
  </si>
  <si>
    <t>000002</t>
  </si>
  <si>
    <t>004235</t>
  </si>
  <si>
    <t>Lojas Quero-Quero S.A.</t>
  </si>
  <si>
    <t>04</t>
  </si>
  <si>
    <t>005942</t>
  </si>
  <si>
    <t>008343</t>
  </si>
  <si>
    <t>Metrohm Pensalab Instrumentalização Analítica Ltda</t>
  </si>
  <si>
    <t>05</t>
  </si>
  <si>
    <t>000003</t>
  </si>
  <si>
    <t>556717</t>
  </si>
  <si>
    <t>Mazer Distribuidora Ltda</t>
  </si>
  <si>
    <t>06</t>
  </si>
  <si>
    <t>566708</t>
  </si>
  <si>
    <t>07</t>
  </si>
  <si>
    <t>000004</t>
  </si>
  <si>
    <t>056725</t>
  </si>
  <si>
    <t>Marconi Equipamentos para Laboratórios Ltda</t>
  </si>
  <si>
    <t>08</t>
  </si>
  <si>
    <t>000005</t>
  </si>
  <si>
    <t>09</t>
  </si>
  <si>
    <t>000006</t>
  </si>
  <si>
    <t>Solab Equipamentos para Laboratórios Ltda.</t>
  </si>
  <si>
    <t>10</t>
  </si>
  <si>
    <t>000007</t>
  </si>
  <si>
    <t>Olicenter Serv. Tec. Informatica Ltda</t>
  </si>
  <si>
    <t>11</t>
  </si>
  <si>
    <t>000008</t>
  </si>
  <si>
    <t>Eckardt &amp;eckhard – Comércio de Compensados Ltda</t>
  </si>
  <si>
    <t>000009</t>
  </si>
  <si>
    <t>000010</t>
  </si>
  <si>
    <t>Declaro que foram recebidos os materiais, executados os serviços, e que foram pagos todos os comprovantes acima relacionados.</t>
  </si>
  <si>
    <t>Obs: Utilizar uma relação para cada elemento de despesa.</t>
  </si>
  <si>
    <t>Em: 29/06/2012</t>
  </si>
  <si>
    <t>Ordenadores de Despesa                                                           Contador - Assinatura - Carimbo</t>
  </si>
  <si>
    <t>RELAÇÃO DE BENS ADQUIRIDOS, PRODUZIDOS E/OU CONSTITUIDOS</t>
  </si>
  <si>
    <t>ANEXO 05</t>
  </si>
  <si>
    <t xml:space="preserve">ENTIDADE EXECUTORA: FUNDAÇÃO VALE DO TAQUARI DE EDUCAÇÃO E DESENVOLVIMENTO SOCIAL </t>
  </si>
  <si>
    <r>
      <t>CONVÊNIO N</t>
    </r>
    <r>
      <rPr>
        <sz val="10"/>
        <rFont val="Arial"/>
        <family val="2"/>
      </rPr>
      <t>º</t>
    </r>
    <r>
      <rPr>
        <b/>
        <sz val="10"/>
        <rFont val="Arial"/>
        <family val="2"/>
      </rPr>
      <t xml:space="preserve">: </t>
    </r>
    <r>
      <rPr>
        <b/>
        <sz val="10"/>
        <color indexed="8"/>
        <rFont val="Arial"/>
        <family val="2"/>
      </rPr>
      <t>SCT 11/2008</t>
    </r>
  </si>
  <si>
    <t>PROJETO:  AVALIAÇÃO DA BIODIGESTÃO DE DEJETOS SUÍNOS E PRODUÇÃO DE BIOGÁS COM INCIDÊNCIA DA RADIAÇÃO UV E SOLAR</t>
  </si>
  <si>
    <t xml:space="preserve">Declaramos, para os devidos fins, que os bens abaixo relacionados, adquiridos, produzidos e/ou constituidos com os recursos deste Convênio, foram registrados e vinculados às atividades, desenvolvido no âmbito do Programa/Projeto apoiado pela Secretaria com as seguintes caracteristicas:  </t>
  </si>
  <si>
    <t>Nº de Ordem</t>
  </si>
  <si>
    <t>Documento Fiscal</t>
  </si>
  <si>
    <t>Descrição</t>
  </si>
  <si>
    <t>Qde.</t>
  </si>
  <si>
    <t>Valores em R$</t>
  </si>
  <si>
    <t>Localização:(sala, depto., laboratório, etc.)</t>
  </si>
  <si>
    <t>Data</t>
  </si>
  <si>
    <t>Nº</t>
  </si>
  <si>
    <t>Unitário</t>
  </si>
  <si>
    <t>Total</t>
  </si>
  <si>
    <t>Microcomputador</t>
  </si>
  <si>
    <t>Laboratório de Instrumental III – 417/8</t>
  </si>
  <si>
    <t>Detector de Carbono Orgânico</t>
  </si>
  <si>
    <t>Refrigerador Consul CRD45 Hp 417L 220V</t>
  </si>
  <si>
    <t>Almoxarifado de Quimica II – 410/8</t>
  </si>
  <si>
    <t>Potenciostato/Galvanostato modelo PGSTAT128</t>
  </si>
  <si>
    <t>KVR800D2N5/1G (pertence à nota 556708)</t>
  </si>
  <si>
    <t>Laboratório de Bioreatores – 302/11</t>
  </si>
  <si>
    <t>Note HP 540</t>
  </si>
  <si>
    <t>Incubadora p/ B.O.D. Com visor na porta/série 091200650</t>
  </si>
  <si>
    <t>Banho ultratermostatizado, Modelo SL 152/10</t>
  </si>
  <si>
    <t>Unid. Evap. 24000 Bhs Midia Q/F</t>
  </si>
  <si>
    <t xml:space="preserve">Laboratório de Pesquisa IV - 417/8      </t>
  </si>
  <si>
    <t>Unid. Cond. 24000 Bhs Midia Q/F</t>
  </si>
  <si>
    <t>Condutivímetro 856 com Touch Control 840</t>
  </si>
  <si>
    <t xml:space="preserve">Ordenadores de Despesa   </t>
  </si>
  <si>
    <t>Ordenador - Assinatura e Carimbo</t>
  </si>
  <si>
    <t>DEMONSTRATIVO DE EXECUÇÃO FINANCEIRA</t>
  </si>
  <si>
    <t>ANEXO  06</t>
  </si>
  <si>
    <r>
      <t xml:space="preserve">CONVÊNIO Nº </t>
    </r>
    <r>
      <rPr>
        <b/>
        <sz val="10"/>
        <color indexed="8"/>
        <rFont val="Arial"/>
        <family val="2"/>
      </rPr>
      <t>SCT 11/2008</t>
    </r>
  </si>
  <si>
    <r>
      <t xml:space="preserve">FONTE DE RECURSOS: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(   ) Próprios    ( x ) Programa SCT    (   ) Outras Fontes </t>
    </r>
  </si>
  <si>
    <r>
      <t xml:space="preserve">FONTE DE RECURSOS: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( x ) Próprios    (   ) Programa SCT    (   ) Outras Fontes </t>
    </r>
  </si>
  <si>
    <t>ESPECIFICAÇÃO DA RECEITA</t>
  </si>
  <si>
    <t>APROVADO</t>
  </si>
  <si>
    <t>REALIZADO</t>
  </si>
  <si>
    <t>3.2.3.1</t>
  </si>
  <si>
    <t>Pessoal</t>
  </si>
  <si>
    <t>Material de Consumo</t>
  </si>
  <si>
    <t>679,41 (*)</t>
  </si>
  <si>
    <t>Serviço de Terceiros e Encargos</t>
  </si>
  <si>
    <t>. Remuneração de Serviços Pessoais</t>
  </si>
  <si>
    <t>. Outros Serviços e Encargos</t>
  </si>
  <si>
    <t>4.3.3.1</t>
  </si>
  <si>
    <t>4.3.3.1.012</t>
  </si>
  <si>
    <t>Obras e  Instalações</t>
  </si>
  <si>
    <t>. Prédios</t>
  </si>
  <si>
    <t>. Instalações</t>
  </si>
  <si>
    <t>. Outras Obras Complementares</t>
  </si>
  <si>
    <t>4.3.3.1.021</t>
  </si>
  <si>
    <t>Equipamentos e Material Permanente</t>
  </si>
  <si>
    <t>TOTAL (1 + 2)</t>
  </si>
  <si>
    <t>Obs: Utilizar uma relação para cada fonte de recurso.</t>
  </si>
  <si>
    <t>* Valor referente a frete utilizado na compra de material permanente.</t>
  </si>
  <si>
    <t>Ordenador - Assinatura- Carimbo</t>
  </si>
  <si>
    <t>Contador - Assinatura - Carimbo</t>
  </si>
  <si>
    <t>Ordenadores de Despesa</t>
  </si>
  <si>
    <t>PLANILHA DE APURAÇÃO DE PREÇOS</t>
  </si>
  <si>
    <t>ANEXO 07</t>
  </si>
  <si>
    <t>ITEM</t>
  </si>
  <si>
    <t>DESCRIÇÃO</t>
  </si>
  <si>
    <t>QTE.</t>
  </si>
  <si>
    <t>EMPRESA - A</t>
  </si>
  <si>
    <t xml:space="preserve">EMPRESA - B </t>
  </si>
  <si>
    <t xml:space="preserve">EMPRESA - C </t>
  </si>
  <si>
    <t xml:space="preserve">Preço Unit. </t>
  </si>
  <si>
    <t>Preço Total</t>
  </si>
  <si>
    <t>Preço Unit.</t>
  </si>
  <si>
    <t>1</t>
  </si>
  <si>
    <t>Microcomputador (perfil 1)</t>
  </si>
  <si>
    <t>Rasche &amp; Stefenon Ltda R$ 1.775,00</t>
  </si>
  <si>
    <t>Olicenter Serv. Técnicos em Informática Ltda R$ 1.800,00</t>
  </si>
  <si>
    <t>Tecnopoint Informática, Assessoria e Sistemas Ltda R$ 1.872,00</t>
  </si>
  <si>
    <t>2</t>
  </si>
  <si>
    <t>Detector de Carbono Orgânico Total -TOC</t>
  </si>
  <si>
    <t>SINC do Brasil Ltda R$ 130.000,00</t>
  </si>
  <si>
    <t>Imp. E Exp. De Medidores Polimate Ltda R$114.972,17</t>
  </si>
  <si>
    <t>Instrulab Instrumentos para Laboratórios U$ 16.000,00</t>
  </si>
  <si>
    <t>3</t>
  </si>
  <si>
    <t>Geladeira</t>
  </si>
  <si>
    <t>Lojas Quero-Quero S/A R$ 1.299,00</t>
  </si>
  <si>
    <t>Coml de Eletrodomésticos Pedro Obino Jr S/A  R$1.320,00</t>
  </si>
  <si>
    <t>Benoit Eletrodomésticos Ltda R$ 1.669,00</t>
  </si>
  <si>
    <t>4</t>
  </si>
  <si>
    <t>Potenciostato para medidas eletroquímicas</t>
  </si>
  <si>
    <t>Metrohm Pensalab Instrumentação Analítica Ltda R$ 49.343,00</t>
  </si>
  <si>
    <t>Labsolutions Comércio de Equipamentos Industriais Ltda  R$ 50.000,00</t>
  </si>
  <si>
    <t>Libertas Quae Produtos para Laboratórios Ltda  R$64.145,90</t>
  </si>
  <si>
    <t>5</t>
  </si>
  <si>
    <t>Microcomputador  (notebook)</t>
  </si>
  <si>
    <t>Mazer Distribuidora Ltda R$ 2.225,00</t>
  </si>
  <si>
    <t>Módulo Informática Ltda R$ 2.595,00</t>
  </si>
  <si>
    <t>Rasche &amp; Stefenon Ltda R$ 2.923,00</t>
  </si>
  <si>
    <t>6</t>
  </si>
  <si>
    <t>Incubadora tipo B.O.D. Marconi modelo MA 415 (substituição a unidade de refrigeração)</t>
  </si>
  <si>
    <t>Marconi Equipamentos para Laboratório Ltda  R$ 5.415,00</t>
  </si>
  <si>
    <t>Catel Comercial Ltda - EPP R$ 6.600,00</t>
  </si>
  <si>
    <t>New Química Produtos Químicos e Equipamentos para Laboratórios R$ 6.900,00</t>
  </si>
  <si>
    <t>7</t>
  </si>
  <si>
    <t>Banho ultratermostatizado MA184BB marconi (sala 401/8)</t>
  </si>
  <si>
    <t>Solab Equipamentos para Laboratório Ltda R$ 4.250,00</t>
  </si>
  <si>
    <t>Method´slab Importação Exportação de Artigos para Laboratório R$ 5.638,75</t>
  </si>
  <si>
    <t>Marconi Equipamentos para Laboratórios Ltda R$ 7.509,24</t>
  </si>
  <si>
    <t>8</t>
  </si>
  <si>
    <t>Computador PERFIL 2</t>
  </si>
  <si>
    <t>Olicenter Serv. Técnicos em Informática Ltda R$ 2.035,00</t>
  </si>
  <si>
    <t>Alfa Informática R$ 2.050,00</t>
  </si>
  <si>
    <t>Elias Patussi e Cia Ltda - F5 Informática R$ 2.225,00</t>
  </si>
  <si>
    <t>9</t>
  </si>
  <si>
    <t>Unid. Evap. E Cond. 24000 Bhs Midia Q/F</t>
  </si>
  <si>
    <t>Eckhardt e Eckhardt Comércio de Comp. Ltda R$ 2.550,00</t>
  </si>
  <si>
    <t>NPL Climatização Ltda (RS Uniar) R$ 3.050,00</t>
  </si>
  <si>
    <t>Oto Renner e Cia Ltda R$ 2.790,00</t>
  </si>
  <si>
    <t>Metrohm Pensalab Instrumentação Analítica Ltda   R$ 8.750,00</t>
  </si>
  <si>
    <t>Hemco Produtos para Laboratório Ltda R$ 12.587,00</t>
  </si>
  <si>
    <t>Comércio e Distribuidora de Equipamentos e Peças para Laboratórios Ltda R$ 13.671,90</t>
  </si>
  <si>
    <r>
      <t xml:space="preserve">Justificativa: (Justificar as aquisições quando não for menor preço).  </t>
    </r>
    <r>
      <rPr>
        <sz val="10"/>
        <rFont val="Arial"/>
        <family val="2"/>
      </rPr>
      <t>OBS.: A aprovação para compra do item 2 (maior valor) foi encaminhada conforme ofício 042/ERM/UNIVATES – a autorização foi enviada via email para a coordenadora, prof. Simone Stülp. Para a compra do item 8 foi solicitado aprovação através do ofício 050/ERM/UNIVATES – autorizado conforme Of. DPT.SCT nº 127/09.</t>
    </r>
  </si>
  <si>
    <t>Coordenador  do Projeto</t>
  </si>
  <si>
    <t>Simone Stülp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</si>
</sst>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#,##0.00\ ;&quot; (&quot;#,##0.00\);&quot; -&quot;#\ ;@\ "/>
    <numFmt numFmtId="167" formatCode="DD/MM/YYYY"/>
    <numFmt numFmtId="168" formatCode="DD/MM/YY"/>
    <numFmt numFmtId="169" formatCode="0.00"/>
    <numFmt numFmtId="170" formatCode="&quot;R$ &quot;#,##0.00\ ;&quot;(R$ &quot;#,##0.00\)"/>
    <numFmt numFmtId="171" formatCode="@"/>
    <numFmt numFmtId="172" formatCode="&quot;R$ &quot;#,##0.00"/>
  </numFmts>
  <fonts count="6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9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 wrapText="1"/>
    </xf>
    <xf numFmtId="164" fontId="2" fillId="0" borderId="1" xfId="0" applyFont="1" applyFill="1" applyBorder="1" applyAlignment="1">
      <alignment horizontal="left"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center" vertical="center"/>
    </xf>
    <xf numFmtId="164" fontId="2" fillId="0" borderId="3" xfId="0" applyFont="1" applyBorder="1" applyAlignment="1">
      <alignment vertical="center" wrapText="1"/>
    </xf>
    <xf numFmtId="164" fontId="2" fillId="0" borderId="4" xfId="0" applyFont="1" applyBorder="1" applyAlignment="1">
      <alignment horizontal="center" vertical="center" wrapText="1"/>
    </xf>
    <xf numFmtId="166" fontId="2" fillId="0" borderId="4" xfId="15" applyFont="1" applyFill="1" applyBorder="1" applyAlignment="1" applyProtection="1">
      <alignment vertical="center"/>
      <protection/>
    </xf>
    <xf numFmtId="166" fontId="2" fillId="0" borderId="5" xfId="15" applyFont="1" applyFill="1" applyBorder="1" applyAlignment="1" applyProtection="1">
      <alignment vertical="center"/>
      <protection/>
    </xf>
    <xf numFmtId="164" fontId="0" fillId="0" borderId="2" xfId="0" applyFont="1" applyBorder="1" applyAlignment="1">
      <alignment horizontal="left" vertical="center"/>
    </xf>
    <xf numFmtId="164" fontId="2" fillId="0" borderId="0" xfId="0" applyFont="1" applyBorder="1" applyAlignment="1">
      <alignment horizontal="center" vertical="center" wrapText="1"/>
    </xf>
    <xf numFmtId="166" fontId="2" fillId="0" borderId="0" xfId="15" applyFont="1" applyFill="1" applyBorder="1" applyAlignment="1" applyProtection="1">
      <alignment vertical="center"/>
      <protection/>
    </xf>
    <xf numFmtId="166" fontId="0" fillId="0" borderId="6" xfId="15" applyFont="1" applyFill="1" applyBorder="1" applyAlignment="1" applyProtection="1">
      <alignment vertical="center"/>
      <protection/>
    </xf>
    <xf numFmtId="164" fontId="0" fillId="0" borderId="0" xfId="0" applyBorder="1" applyAlignment="1">
      <alignment vertical="center"/>
    </xf>
    <xf numFmtId="166" fontId="2" fillId="0" borderId="6" xfId="0" applyNumberFormat="1" applyFont="1" applyBorder="1" applyAlignment="1">
      <alignment horizontal="center" vertical="center" wrapText="1"/>
    </xf>
    <xf numFmtId="164" fontId="0" fillId="0" borderId="2" xfId="0" applyFont="1" applyBorder="1" applyAlignment="1">
      <alignment horizontal="left" vertical="center" wrapText="1"/>
    </xf>
    <xf numFmtId="164" fontId="0" fillId="0" borderId="2" xfId="0" applyBorder="1" applyAlignment="1">
      <alignment horizontal="center" vertical="center" wrapText="1"/>
    </xf>
    <xf numFmtId="166" fontId="0" fillId="0" borderId="6" xfId="15" applyFont="1" applyFill="1" applyBorder="1" applyAlignment="1" applyProtection="1">
      <alignment horizontal="center" vertical="center"/>
      <protection/>
    </xf>
    <xf numFmtId="164" fontId="0" fillId="0" borderId="2" xfId="0" applyBorder="1" applyAlignment="1">
      <alignment horizontal="center" vertical="center"/>
    </xf>
    <xf numFmtId="164" fontId="2" fillId="0" borderId="2" xfId="0" applyFont="1" applyBorder="1" applyAlignment="1">
      <alignment horizontal="left" vertical="center"/>
    </xf>
    <xf numFmtId="166" fontId="2" fillId="0" borderId="6" xfId="15" applyFont="1" applyFill="1" applyBorder="1" applyAlignment="1" applyProtection="1">
      <alignment vertical="center"/>
      <protection/>
    </xf>
    <xf numFmtId="166" fontId="0" fillId="0" borderId="0" xfId="15" applyFont="1" applyFill="1" applyBorder="1" applyAlignment="1" applyProtection="1">
      <alignment vertical="center"/>
      <protection/>
    </xf>
    <xf numFmtId="164" fontId="2" fillId="0" borderId="0" xfId="0" applyFont="1" applyBorder="1" applyAlignment="1">
      <alignment horizontal="left" vertical="center"/>
    </xf>
    <xf numFmtId="166" fontId="0" fillId="0" borderId="6" xfId="15" applyFont="1" applyFill="1" applyBorder="1" applyAlignment="1" applyProtection="1">
      <alignment horizontal="left" vertical="center"/>
      <protection/>
    </xf>
    <xf numFmtId="166" fontId="0" fillId="0" borderId="0" xfId="15" applyFont="1" applyFill="1" applyBorder="1" applyAlignment="1" applyProtection="1">
      <alignment horizontal="left" vertical="center" wrapText="1"/>
      <protection/>
    </xf>
    <xf numFmtId="166" fontId="0" fillId="0" borderId="0" xfId="15" applyFont="1" applyFill="1" applyBorder="1" applyAlignment="1" applyProtection="1">
      <alignment horizontal="right" vertical="center" wrapText="1"/>
      <protection/>
    </xf>
    <xf numFmtId="164" fontId="2" fillId="0" borderId="7" xfId="0" applyFont="1" applyBorder="1" applyAlignment="1">
      <alignment horizontal="left" vertical="center" wrapText="1"/>
    </xf>
    <xf numFmtId="164" fontId="2" fillId="0" borderId="8" xfId="0" applyFont="1" applyBorder="1" applyAlignment="1">
      <alignment horizontal="left" vertical="center" wrapText="1"/>
    </xf>
    <xf numFmtId="166" fontId="2" fillId="0" borderId="6" xfId="15" applyFont="1" applyFill="1" applyBorder="1" applyAlignment="1" applyProtection="1">
      <alignment horizontal="center" vertical="center" wrapText="1"/>
      <protection/>
    </xf>
    <xf numFmtId="167" fontId="0" fillId="0" borderId="3" xfId="0" applyNumberFormat="1" applyBorder="1" applyAlignment="1">
      <alignment vertical="center" wrapText="1"/>
    </xf>
    <xf numFmtId="167" fontId="0" fillId="0" borderId="4" xfId="0" applyNumberFormat="1" applyBorder="1" applyAlignment="1">
      <alignment vertical="center" wrapText="1"/>
    </xf>
    <xf numFmtId="167" fontId="0" fillId="0" borderId="5" xfId="0" applyNumberFormat="1" applyBorder="1" applyAlignment="1">
      <alignment vertical="center" wrapText="1"/>
    </xf>
    <xf numFmtId="164" fontId="0" fillId="0" borderId="2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6" xfId="0" applyBorder="1" applyAlignment="1">
      <alignment vertical="center"/>
    </xf>
    <xf numFmtId="164" fontId="0" fillId="0" borderId="7" xfId="0" applyFont="1" applyBorder="1" applyAlignment="1">
      <alignment vertical="center"/>
    </xf>
    <xf numFmtId="164" fontId="0" fillId="0" borderId="8" xfId="0" applyFont="1" applyBorder="1" applyAlignment="1">
      <alignment horizontal="left"/>
    </xf>
    <xf numFmtId="164" fontId="0" fillId="0" borderId="9" xfId="0" applyFont="1" applyBorder="1" applyAlignment="1">
      <alignment horizontal="center" vertical="center"/>
    </xf>
    <xf numFmtId="164" fontId="0" fillId="0" borderId="8" xfId="0" applyBorder="1" applyAlignment="1">
      <alignment vertical="center"/>
    </xf>
    <xf numFmtId="166" fontId="2" fillId="0" borderId="8" xfId="15" applyFont="1" applyFill="1" applyBorder="1" applyAlignment="1" applyProtection="1">
      <alignment vertical="center"/>
      <protection/>
    </xf>
    <xf numFmtId="166" fontId="2" fillId="0" borderId="9" xfId="15" applyFont="1" applyFill="1" applyBorder="1" applyAlignment="1" applyProtection="1">
      <alignment vertical="center"/>
      <protection/>
    </xf>
    <xf numFmtId="164" fontId="0" fillId="0" borderId="10" xfId="0" applyFont="1" applyBorder="1" applyAlignment="1">
      <alignment horizontal="left"/>
    </xf>
    <xf numFmtId="164" fontId="0" fillId="0" borderId="0" xfId="0" applyAlignment="1">
      <alignment vertical="center" wrapText="1"/>
    </xf>
    <xf numFmtId="165" fontId="0" fillId="0" borderId="0" xfId="0" applyNumberFormat="1" applyAlignment="1">
      <alignment vertical="center" wrapText="1"/>
    </xf>
    <xf numFmtId="164" fontId="0" fillId="0" borderId="10" xfId="0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10" xfId="0" applyFont="1" applyBorder="1" applyAlignment="1">
      <alignment vertical="center" wrapText="1"/>
    </xf>
    <xf numFmtId="165" fontId="0" fillId="0" borderId="10" xfId="0" applyNumberFormat="1" applyBorder="1" applyAlignment="1">
      <alignment vertical="center" wrapText="1"/>
    </xf>
    <xf numFmtId="165" fontId="0" fillId="0" borderId="10" xfId="0" applyNumberFormat="1" applyFont="1" applyBorder="1" applyAlignment="1">
      <alignment vertical="center" wrapText="1"/>
    </xf>
    <xf numFmtId="164" fontId="2" fillId="0" borderId="0" xfId="0" applyFont="1" applyAlignment="1">
      <alignment vertical="center" wrapText="1"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2" borderId="11" xfId="0" applyFont="1" applyFill="1" applyBorder="1" applyAlignment="1">
      <alignment horizontal="justify" vertical="center" wrapText="1"/>
    </xf>
    <xf numFmtId="165" fontId="2" fillId="0" borderId="10" xfId="0" applyNumberFormat="1" applyFont="1" applyBorder="1" applyAlignment="1">
      <alignment vertical="center" wrapText="1"/>
    </xf>
    <xf numFmtId="164" fontId="0" fillId="0" borderId="0" xfId="0" applyAlignment="1">
      <alignment horizontal="right"/>
    </xf>
    <xf numFmtId="164" fontId="1" fillId="0" borderId="13" xfId="0" applyFont="1" applyBorder="1" applyAlignment="1">
      <alignment horizontal="center" vertical="top" wrapText="1"/>
    </xf>
    <xf numFmtId="164" fontId="1" fillId="0" borderId="14" xfId="0" applyFont="1" applyBorder="1" applyAlignment="1">
      <alignment horizontal="center" vertical="top" wrapText="1"/>
    </xf>
    <xf numFmtId="164" fontId="1" fillId="0" borderId="15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left" vertical="top"/>
    </xf>
    <xf numFmtId="164" fontId="2" fillId="0" borderId="1" xfId="0" applyFont="1" applyBorder="1" applyAlignment="1">
      <alignment horizontal="left" vertical="top" wrapText="1"/>
    </xf>
    <xf numFmtId="164" fontId="2" fillId="0" borderId="1" xfId="0" applyFont="1" applyBorder="1" applyAlignment="1">
      <alignment vertical="top" wrapText="1"/>
    </xf>
    <xf numFmtId="164" fontId="2" fillId="0" borderId="1" xfId="0" applyFont="1" applyBorder="1" applyAlignment="1">
      <alignment horizontal="center" vertical="top" wrapText="1"/>
    </xf>
    <xf numFmtId="164" fontId="0" fillId="0" borderId="1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4" fontId="0" fillId="0" borderId="10" xfId="0" applyFont="1" applyBorder="1" applyAlignment="1">
      <alignment/>
    </xf>
    <xf numFmtId="166" fontId="0" fillId="0" borderId="10" xfId="15" applyFont="1" applyFill="1" applyBorder="1" applyAlignment="1" applyProtection="1">
      <alignment horizontal="right"/>
      <protection/>
    </xf>
    <xf numFmtId="168" fontId="0" fillId="0" borderId="10" xfId="0" applyNumberFormat="1" applyFont="1" applyBorder="1" applyAlignment="1">
      <alignment/>
    </xf>
    <xf numFmtId="164" fontId="0" fillId="0" borderId="2" xfId="0" applyBorder="1" applyAlignment="1">
      <alignment/>
    </xf>
    <xf numFmtId="164" fontId="2" fillId="0" borderId="1" xfId="0" applyFont="1" applyBorder="1" applyAlignment="1">
      <alignment horizontal="center"/>
    </xf>
    <xf numFmtId="166" fontId="0" fillId="0" borderId="1" xfId="15" applyFont="1" applyFill="1" applyBorder="1" applyAlignment="1" applyProtection="1">
      <alignment horizontal="right"/>
      <protection/>
    </xf>
    <xf numFmtId="164" fontId="2" fillId="0" borderId="4" xfId="0" applyFont="1" applyBorder="1" applyAlignment="1">
      <alignment horizontal="left" vertical="top"/>
    </xf>
    <xf numFmtId="164" fontId="0" fillId="0" borderId="0" xfId="0" applyFont="1" applyBorder="1" applyAlignment="1">
      <alignment horizontal="right" vertical="center"/>
    </xf>
    <xf numFmtId="164" fontId="0" fillId="0" borderId="0" xfId="0" applyFont="1" applyBorder="1" applyAlignment="1">
      <alignment horizontal="left" vertical="top"/>
    </xf>
    <xf numFmtId="164" fontId="0" fillId="0" borderId="0" xfId="0" applyFont="1" applyBorder="1" applyAlignment="1">
      <alignment horizontal="left" wrapText="1"/>
    </xf>
    <xf numFmtId="164" fontId="1" fillId="0" borderId="10" xfId="0" applyFont="1" applyBorder="1" applyAlignment="1">
      <alignment horizontal="center" vertical="center"/>
    </xf>
    <xf numFmtId="164" fontId="2" fillId="0" borderId="10" xfId="0" applyFont="1" applyBorder="1" applyAlignment="1">
      <alignment horizontal="left"/>
    </xf>
    <xf numFmtId="164" fontId="0" fillId="0" borderId="10" xfId="0" applyFont="1" applyBorder="1" applyAlignment="1">
      <alignment horizontal="left" vertical="top" wrapText="1"/>
    </xf>
    <xf numFmtId="164" fontId="0" fillId="0" borderId="10" xfId="0" applyFont="1" applyBorder="1" applyAlignment="1">
      <alignment horizontal="center" wrapText="1"/>
    </xf>
    <xf numFmtId="164" fontId="0" fillId="0" borderId="10" xfId="0" applyFont="1" applyBorder="1" applyAlignment="1">
      <alignment horizontal="center" vertical="center"/>
    </xf>
    <xf numFmtId="164" fontId="0" fillId="0" borderId="10" xfId="0" applyFont="1" applyBorder="1" applyAlignment="1">
      <alignment horizontal="left" wrapText="1"/>
    </xf>
    <xf numFmtId="168" fontId="0" fillId="0" borderId="10" xfId="0" applyNumberFormat="1" applyBorder="1" applyAlignment="1">
      <alignment horizontal="left"/>
    </xf>
    <xf numFmtId="164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6" fontId="0" fillId="0" borderId="10" xfId="15" applyFont="1" applyFill="1" applyBorder="1" applyAlignment="1" applyProtection="1">
      <alignment horizontal="center"/>
      <protection/>
    </xf>
    <xf numFmtId="164" fontId="0" fillId="0" borderId="10" xfId="0" applyBorder="1" applyAlignment="1">
      <alignment horizontal="left"/>
    </xf>
    <xf numFmtId="168" fontId="0" fillId="0" borderId="10" xfId="0" applyNumberFormat="1" applyFont="1" applyBorder="1" applyAlignment="1">
      <alignment horizontal="left"/>
    </xf>
    <xf numFmtId="164" fontId="0" fillId="0" borderId="0" xfId="0" applyFont="1" applyBorder="1" applyAlignment="1">
      <alignment horizontal="center"/>
    </xf>
    <xf numFmtId="166" fontId="0" fillId="0" borderId="0" xfId="15" applyFont="1" applyFill="1" applyBorder="1" applyAlignment="1" applyProtection="1">
      <alignment horizontal="center"/>
      <protection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center" vertical="center"/>
    </xf>
    <xf numFmtId="164" fontId="1" fillId="0" borderId="10" xfId="0" applyFont="1" applyBorder="1" applyAlignment="1">
      <alignment horizontal="center"/>
    </xf>
    <xf numFmtId="164" fontId="1" fillId="0" borderId="13" xfId="0" applyFont="1" applyBorder="1" applyAlignment="1">
      <alignment horizontal="center"/>
    </xf>
    <xf numFmtId="164" fontId="1" fillId="0" borderId="15" xfId="0" applyFont="1" applyBorder="1" applyAlignment="1">
      <alignment horizontal="center"/>
    </xf>
    <xf numFmtId="164" fontId="2" fillId="0" borderId="10" xfId="0" applyFont="1" applyBorder="1" applyAlignment="1">
      <alignment horizontal="left" vertical="top" wrapText="1"/>
    </xf>
    <xf numFmtId="164" fontId="2" fillId="0" borderId="10" xfId="0" applyFont="1" applyBorder="1" applyAlignment="1">
      <alignment horizontal="center" vertical="top"/>
    </xf>
    <xf numFmtId="164" fontId="2" fillId="0" borderId="16" xfId="0" applyFont="1" applyBorder="1" applyAlignment="1">
      <alignment horizontal="left" vertical="top" wrapText="1"/>
    </xf>
    <xf numFmtId="164" fontId="2" fillId="0" borderId="17" xfId="0" applyFont="1" applyBorder="1" applyAlignment="1">
      <alignment horizontal="center" vertical="top"/>
    </xf>
    <xf numFmtId="164" fontId="2" fillId="0" borderId="10" xfId="0" applyFont="1" applyBorder="1" applyAlignment="1">
      <alignment horizontal="center" wrapText="1"/>
    </xf>
    <xf numFmtId="164" fontId="2" fillId="0" borderId="9" xfId="0" applyFont="1" applyBorder="1" applyAlignment="1">
      <alignment horizontal="center" wrapText="1"/>
    </xf>
    <xf numFmtId="164" fontId="2" fillId="0" borderId="13" xfId="0" applyFont="1" applyBorder="1" applyAlignment="1">
      <alignment horizontal="left" vertical="top" wrapText="1"/>
    </xf>
    <xf numFmtId="164" fontId="2" fillId="0" borderId="10" xfId="0" applyFont="1" applyBorder="1" applyAlignment="1">
      <alignment horizontal="center" vertical="center"/>
    </xf>
    <xf numFmtId="164" fontId="2" fillId="0" borderId="10" xfId="0" applyFont="1" applyBorder="1" applyAlignment="1">
      <alignment/>
    </xf>
    <xf numFmtId="166" fontId="2" fillId="0" borderId="10" xfId="15" applyFont="1" applyFill="1" applyBorder="1" applyAlignment="1" applyProtection="1">
      <alignment horizontal="center"/>
      <protection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6" fontId="2" fillId="0" borderId="1" xfId="15" applyFont="1" applyFill="1" applyBorder="1" applyAlignment="1" applyProtection="1">
      <alignment horizontal="center"/>
      <protection/>
    </xf>
    <xf numFmtId="164" fontId="0" fillId="0" borderId="1" xfId="0" applyFont="1" applyBorder="1" applyAlignment="1">
      <alignment/>
    </xf>
    <xf numFmtId="169" fontId="0" fillId="0" borderId="10" xfId="0" applyNumberFormat="1" applyBorder="1" applyAlignment="1">
      <alignment horizontal="right"/>
    </xf>
    <xf numFmtId="169" fontId="2" fillId="0" borderId="1" xfId="0" applyNumberFormat="1" applyFont="1" applyBorder="1" applyAlignment="1">
      <alignment horizontal="center"/>
    </xf>
    <xf numFmtId="166" fontId="0" fillId="0" borderId="1" xfId="15" applyFont="1" applyFill="1" applyBorder="1" applyAlignment="1" applyProtection="1">
      <alignment horizontal="center"/>
      <protection/>
    </xf>
    <xf numFmtId="164" fontId="0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164" fontId="0" fillId="0" borderId="1" xfId="0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 horizontal="center"/>
    </xf>
    <xf numFmtId="164" fontId="2" fillId="0" borderId="13" xfId="0" applyFont="1" applyBorder="1" applyAlignment="1">
      <alignment horizontal="center" vertical="center"/>
    </xf>
    <xf numFmtId="164" fontId="2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4" fillId="0" borderId="1" xfId="0" applyFont="1" applyBorder="1" applyAlignment="1">
      <alignment horizontal="center"/>
    </xf>
    <xf numFmtId="170" fontId="4" fillId="0" borderId="1" xfId="15" applyNumberFormat="1" applyFont="1" applyFill="1" applyBorder="1" applyAlignment="1" applyProtection="1">
      <alignment horizontal="center"/>
      <protection/>
    </xf>
    <xf numFmtId="171" fontId="0" fillId="0" borderId="1" xfId="0" applyNumberFormat="1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left" wrapText="1"/>
    </xf>
    <xf numFmtId="171" fontId="0" fillId="0" borderId="1" xfId="0" applyNumberFormat="1" applyFont="1" applyFill="1" applyBorder="1" applyAlignment="1">
      <alignment horizontal="center"/>
    </xf>
    <xf numFmtId="172" fontId="0" fillId="0" borderId="1" xfId="0" applyNumberFormat="1" applyFont="1" applyFill="1" applyBorder="1" applyAlignment="1">
      <alignment horizontal="center" wrapText="1"/>
    </xf>
    <xf numFmtId="164" fontId="0" fillId="0" borderId="0" xfId="0" applyFont="1" applyFill="1" applyAlignment="1">
      <alignment/>
    </xf>
    <xf numFmtId="164" fontId="0" fillId="0" borderId="1" xfId="0" applyFont="1" applyFill="1" applyBorder="1" applyAlignment="1">
      <alignment horizontal="left"/>
    </xf>
    <xf numFmtId="164" fontId="5" fillId="0" borderId="1" xfId="0" applyFont="1" applyFill="1" applyBorder="1" applyAlignment="1">
      <alignment vertical="center"/>
    </xf>
    <xf numFmtId="172" fontId="0" fillId="0" borderId="1" xfId="0" applyNumberFormat="1" applyFont="1" applyFill="1" applyBorder="1" applyAlignment="1">
      <alignment horizontal="center"/>
    </xf>
    <xf numFmtId="164" fontId="0" fillId="0" borderId="10" xfId="0" applyFont="1" applyBorder="1" applyAlignment="1">
      <alignment/>
    </xf>
    <xf numFmtId="172" fontId="0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top" wrapText="1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18" xfId="0" applyFont="1" applyBorder="1" applyAlignment="1">
      <alignment horizontal="center"/>
    </xf>
    <xf numFmtId="164" fontId="0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41</xdr:row>
      <xdr:rowOff>142875</xdr:rowOff>
    </xdr:from>
    <xdr:to>
      <xdr:col>4</xdr:col>
      <xdr:colOff>1343025</xdr:colOff>
      <xdr:row>41</xdr:row>
      <xdr:rowOff>142875</xdr:rowOff>
    </xdr:to>
    <xdr:sp>
      <xdr:nvSpPr>
        <xdr:cNvPr id="1" name="Linha 1"/>
        <xdr:cNvSpPr>
          <a:spLocks/>
        </xdr:cNvSpPr>
      </xdr:nvSpPr>
      <xdr:spPr>
        <a:xfrm>
          <a:off x="1828800" y="9925050"/>
          <a:ext cx="2295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2228850</xdr:colOff>
      <xdr:row>41</xdr:row>
      <xdr:rowOff>142875</xdr:rowOff>
    </xdr:from>
    <xdr:to>
      <xdr:col>5</xdr:col>
      <xdr:colOff>295275</xdr:colOff>
      <xdr:row>41</xdr:row>
      <xdr:rowOff>142875</xdr:rowOff>
    </xdr:to>
    <xdr:sp>
      <xdr:nvSpPr>
        <xdr:cNvPr id="2" name="Linha 2"/>
        <xdr:cNvSpPr>
          <a:spLocks/>
        </xdr:cNvSpPr>
      </xdr:nvSpPr>
      <xdr:spPr>
        <a:xfrm>
          <a:off x="5010150" y="9925050"/>
          <a:ext cx="2076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25</xdr:row>
      <xdr:rowOff>190500</xdr:rowOff>
    </xdr:from>
    <xdr:to>
      <xdr:col>7</xdr:col>
      <xdr:colOff>66675</xdr:colOff>
      <xdr:row>25</xdr:row>
      <xdr:rowOff>190500</xdr:rowOff>
    </xdr:to>
    <xdr:sp>
      <xdr:nvSpPr>
        <xdr:cNvPr id="1" name="Linha 1"/>
        <xdr:cNvSpPr>
          <a:spLocks/>
        </xdr:cNvSpPr>
      </xdr:nvSpPr>
      <xdr:spPr>
        <a:xfrm>
          <a:off x="2266950" y="5772150"/>
          <a:ext cx="2876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26</xdr:row>
      <xdr:rowOff>0</xdr:rowOff>
    </xdr:from>
    <xdr:to>
      <xdr:col>10</xdr:col>
      <xdr:colOff>1476375</xdr:colOff>
      <xdr:row>26</xdr:row>
      <xdr:rowOff>0</xdr:rowOff>
    </xdr:to>
    <xdr:sp>
      <xdr:nvSpPr>
        <xdr:cNvPr id="2" name="Linha 2"/>
        <xdr:cNvSpPr>
          <a:spLocks/>
        </xdr:cNvSpPr>
      </xdr:nvSpPr>
      <xdr:spPr>
        <a:xfrm>
          <a:off x="6524625" y="5781675"/>
          <a:ext cx="2305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22</xdr:row>
      <xdr:rowOff>9525</xdr:rowOff>
    </xdr:from>
    <xdr:to>
      <xdr:col>11</xdr:col>
      <xdr:colOff>400050</xdr:colOff>
      <xdr:row>22</xdr:row>
      <xdr:rowOff>9525</xdr:rowOff>
    </xdr:to>
    <xdr:sp>
      <xdr:nvSpPr>
        <xdr:cNvPr id="1" name="Linha 1"/>
        <xdr:cNvSpPr>
          <a:spLocks/>
        </xdr:cNvSpPr>
      </xdr:nvSpPr>
      <xdr:spPr>
        <a:xfrm>
          <a:off x="4276725" y="7696200"/>
          <a:ext cx="2114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22</xdr:row>
      <xdr:rowOff>9525</xdr:rowOff>
    </xdr:from>
    <xdr:to>
      <xdr:col>6</xdr:col>
      <xdr:colOff>333375</xdr:colOff>
      <xdr:row>22</xdr:row>
      <xdr:rowOff>9525</xdr:rowOff>
    </xdr:to>
    <xdr:sp>
      <xdr:nvSpPr>
        <xdr:cNvPr id="2" name="Linha 2"/>
        <xdr:cNvSpPr>
          <a:spLocks/>
        </xdr:cNvSpPr>
      </xdr:nvSpPr>
      <xdr:spPr>
        <a:xfrm>
          <a:off x="1714500" y="7696200"/>
          <a:ext cx="1981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342900</xdr:colOff>
      <xdr:row>22</xdr:row>
      <xdr:rowOff>9525</xdr:rowOff>
    </xdr:from>
    <xdr:to>
      <xdr:col>24</xdr:col>
      <xdr:colOff>219075</xdr:colOff>
      <xdr:row>22</xdr:row>
      <xdr:rowOff>9525</xdr:rowOff>
    </xdr:to>
    <xdr:sp>
      <xdr:nvSpPr>
        <xdr:cNvPr id="3" name="Linha 4"/>
        <xdr:cNvSpPr>
          <a:spLocks/>
        </xdr:cNvSpPr>
      </xdr:nvSpPr>
      <xdr:spPr>
        <a:xfrm>
          <a:off x="12001500" y="7696200"/>
          <a:ext cx="2314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600075</xdr:colOff>
      <xdr:row>22</xdr:row>
      <xdr:rowOff>28575</xdr:rowOff>
    </xdr:from>
    <xdr:to>
      <xdr:col>19</xdr:col>
      <xdr:colOff>333375</xdr:colOff>
      <xdr:row>22</xdr:row>
      <xdr:rowOff>28575</xdr:rowOff>
    </xdr:to>
    <xdr:sp>
      <xdr:nvSpPr>
        <xdr:cNvPr id="4" name="Linha 5"/>
        <xdr:cNvSpPr>
          <a:spLocks/>
        </xdr:cNvSpPr>
      </xdr:nvSpPr>
      <xdr:spPr>
        <a:xfrm>
          <a:off x="9210675" y="7715250"/>
          <a:ext cx="2171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view="pageBreakPreview" zoomScale="85" zoomScaleSheetLayoutView="85" workbookViewId="0" topLeftCell="A13">
      <selection activeCell="G3" sqref="G3"/>
    </sheetView>
  </sheetViews>
  <sheetFormatPr defaultColWidth="9.140625" defaultRowHeight="12.75"/>
  <cols>
    <col min="1" max="1" width="13.8515625" style="1" customWidth="1"/>
    <col min="2" max="2" width="20.7109375" style="1" customWidth="1"/>
    <col min="3" max="3" width="10.28125" style="1" customWidth="1"/>
    <col min="4" max="4" width="12.8515625" style="1" customWidth="1"/>
    <col min="5" max="5" width="14.421875" style="1" customWidth="1"/>
    <col min="6" max="6" width="11.8515625" style="1" customWidth="1"/>
    <col min="7" max="7" width="41.28125" style="1" customWidth="1"/>
    <col min="8" max="8" width="0.2890625" style="1" customWidth="1"/>
    <col min="9" max="9" width="6.7109375" style="1" customWidth="1"/>
    <col min="10" max="10" width="13.7109375" style="1" customWidth="1"/>
    <col min="11" max="16384" width="9.140625" style="1" customWidth="1"/>
  </cols>
  <sheetData>
    <row r="1" spans="1:10" ht="6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6.25" customHeight="1">
      <c r="A2" s="3" t="s">
        <v>1</v>
      </c>
      <c r="B2" s="3"/>
      <c r="C2" s="3"/>
      <c r="D2" s="3"/>
      <c r="E2" s="3"/>
      <c r="F2" s="3"/>
      <c r="G2" s="3" t="s">
        <v>2</v>
      </c>
      <c r="H2" s="3"/>
      <c r="I2" s="3"/>
      <c r="J2" s="3"/>
    </row>
    <row r="3" spans="1:10" ht="27.75" customHeight="1">
      <c r="A3" s="3" t="s">
        <v>3</v>
      </c>
      <c r="B3" s="3"/>
      <c r="C3" s="3"/>
      <c r="D3" s="3"/>
      <c r="E3" s="3"/>
      <c r="F3" s="3"/>
      <c r="G3" s="4" t="s">
        <v>4</v>
      </c>
      <c r="H3" s="4"/>
      <c r="I3" s="4"/>
      <c r="J3" s="4"/>
    </row>
    <row r="4" spans="1:10" ht="25.5" customHeight="1">
      <c r="A4" s="5" t="s">
        <v>5</v>
      </c>
      <c r="B4" s="5"/>
      <c r="C4" s="5"/>
      <c r="D4" s="5"/>
      <c r="E4" s="5"/>
      <c r="F4" s="6" t="s">
        <v>6</v>
      </c>
      <c r="G4" s="6"/>
      <c r="H4" s="6"/>
      <c r="I4" s="6"/>
      <c r="J4" s="6"/>
    </row>
    <row r="5" spans="1:10" ht="18" customHeight="1">
      <c r="A5" s="7" t="s">
        <v>7</v>
      </c>
      <c r="B5" s="7"/>
      <c r="C5" s="7"/>
      <c r="D5" s="8" t="s">
        <v>8</v>
      </c>
      <c r="E5" s="9">
        <v>200000</v>
      </c>
      <c r="F5" s="10" t="s">
        <v>9</v>
      </c>
      <c r="G5" s="10"/>
      <c r="H5" s="11"/>
      <c r="I5" s="12" t="s">
        <v>8</v>
      </c>
      <c r="J5" s="13">
        <f>J6+J7+J8+J9+J10</f>
        <v>0</v>
      </c>
    </row>
    <row r="6" spans="1:10" ht="18" customHeight="1">
      <c r="A6" s="7"/>
      <c r="B6" s="7"/>
      <c r="C6" s="7"/>
      <c r="D6" s="8"/>
      <c r="E6" s="9"/>
      <c r="F6" s="14" t="s">
        <v>10</v>
      </c>
      <c r="G6" s="14"/>
      <c r="H6" s="15"/>
      <c r="I6" s="16" t="s">
        <v>8</v>
      </c>
      <c r="J6" s="17"/>
    </row>
    <row r="7" spans="1:10" ht="18" customHeight="1">
      <c r="A7" s="7"/>
      <c r="B7" s="7"/>
      <c r="C7" s="7"/>
      <c r="D7" s="8"/>
      <c r="E7" s="9"/>
      <c r="F7" s="14" t="s">
        <v>11</v>
      </c>
      <c r="G7" s="14"/>
      <c r="H7" s="18"/>
      <c r="I7" s="16" t="s">
        <v>8</v>
      </c>
      <c r="J7" s="17"/>
    </row>
    <row r="8" spans="1:10" ht="18" customHeight="1">
      <c r="A8" s="7" t="s">
        <v>12</v>
      </c>
      <c r="B8" s="7"/>
      <c r="C8" s="7"/>
      <c r="D8" s="8"/>
      <c r="E8" s="19"/>
      <c r="F8" s="14" t="s">
        <v>13</v>
      </c>
      <c r="G8" s="14"/>
      <c r="H8" s="18"/>
      <c r="I8" s="16" t="s">
        <v>8</v>
      </c>
      <c r="J8" s="17">
        <f>J9+J10</f>
        <v>0</v>
      </c>
    </row>
    <row r="9" spans="1:10" ht="18" customHeight="1">
      <c r="A9" s="20" t="s">
        <v>14</v>
      </c>
      <c r="B9" s="20"/>
      <c r="C9" s="20"/>
      <c r="D9" s="8" t="s">
        <v>8</v>
      </c>
      <c r="E9" s="17"/>
      <c r="F9" s="14" t="s">
        <v>15</v>
      </c>
      <c r="G9" s="14"/>
      <c r="H9" s="18"/>
      <c r="I9" s="16" t="s">
        <v>8</v>
      </c>
      <c r="J9" s="17"/>
    </row>
    <row r="10" spans="1:10" ht="18" customHeight="1">
      <c r="A10" s="20" t="s">
        <v>16</v>
      </c>
      <c r="B10" s="20"/>
      <c r="C10" s="20"/>
      <c r="D10" s="8" t="s">
        <v>8</v>
      </c>
      <c r="E10" s="17">
        <v>200000</v>
      </c>
      <c r="F10" s="14" t="s">
        <v>17</v>
      </c>
      <c r="G10" s="14"/>
      <c r="H10" s="18"/>
      <c r="I10" s="16" t="s">
        <v>8</v>
      </c>
      <c r="J10" s="17"/>
    </row>
    <row r="11" spans="1:10" ht="18" customHeight="1">
      <c r="A11" s="21"/>
      <c r="B11" s="21"/>
      <c r="C11" s="21"/>
      <c r="D11" s="8"/>
      <c r="E11" s="17"/>
      <c r="H11" s="18"/>
      <c r="I11" s="16"/>
      <c r="J11" s="17"/>
    </row>
    <row r="12" spans="1:10" ht="18" customHeight="1">
      <c r="A12" s="7" t="s">
        <v>18</v>
      </c>
      <c r="B12" s="7"/>
      <c r="C12" s="7"/>
      <c r="D12" s="8"/>
      <c r="E12" s="22"/>
      <c r="H12" s="18"/>
      <c r="I12" s="16"/>
      <c r="J12" s="17"/>
    </row>
    <row r="13" spans="1:10" ht="18" customHeight="1">
      <c r="A13" s="20" t="s">
        <v>19</v>
      </c>
      <c r="B13" s="20"/>
      <c r="C13" s="20"/>
      <c r="D13" s="8" t="s">
        <v>8</v>
      </c>
      <c r="E13" s="17"/>
      <c r="F13" s="23"/>
      <c r="G13" s="23"/>
      <c r="H13" s="18"/>
      <c r="I13" s="16"/>
      <c r="J13" s="17"/>
    </row>
    <row r="14" spans="1:10" ht="18" customHeight="1">
      <c r="A14" s="20" t="s">
        <v>20</v>
      </c>
      <c r="B14" s="20"/>
      <c r="C14" s="20"/>
      <c r="D14" s="8" t="s">
        <v>8</v>
      </c>
      <c r="E14" s="17">
        <f>Rendimentos!B44</f>
        <v>8726.77</v>
      </c>
      <c r="F14" s="24" t="s">
        <v>21</v>
      </c>
      <c r="G14" s="24"/>
      <c r="H14" s="18"/>
      <c r="I14" s="16" t="s">
        <v>8</v>
      </c>
      <c r="J14" s="25">
        <f>SUM(J15:J16)</f>
        <v>207642</v>
      </c>
    </row>
    <row r="15" spans="1:10" ht="18" customHeight="1">
      <c r="A15" s="7" t="s">
        <v>22</v>
      </c>
      <c r="B15" s="7"/>
      <c r="C15" s="7"/>
      <c r="D15" s="8" t="s">
        <v>8</v>
      </c>
      <c r="E15" s="25">
        <f>Rendimentos!B44</f>
        <v>8726.77</v>
      </c>
      <c r="F15" s="14" t="s">
        <v>23</v>
      </c>
      <c r="G15" s="14"/>
      <c r="H15" s="18"/>
      <c r="I15" s="16" t="s">
        <v>8</v>
      </c>
      <c r="J15" s="17"/>
    </row>
    <row r="16" spans="1:10" ht="18" customHeight="1">
      <c r="A16" s="20"/>
      <c r="B16" s="20"/>
      <c r="C16" s="20"/>
      <c r="E16" s="17"/>
      <c r="F16" s="14" t="s">
        <v>24</v>
      </c>
      <c r="G16" s="14"/>
      <c r="H16" s="18"/>
      <c r="I16" s="16" t="s">
        <v>8</v>
      </c>
      <c r="J16" s="17">
        <f>'anexo 03'!F39</f>
        <v>207642</v>
      </c>
    </row>
    <row r="17" spans="1:10" ht="18" customHeight="1">
      <c r="A17" s="20"/>
      <c r="B17" s="20"/>
      <c r="C17" s="20"/>
      <c r="E17" s="17"/>
      <c r="F17" s="14"/>
      <c r="G17" s="14"/>
      <c r="H17" s="18"/>
      <c r="I17" s="26"/>
      <c r="J17" s="17"/>
    </row>
    <row r="18" spans="1:10" ht="18" customHeight="1">
      <c r="A18" s="20"/>
      <c r="B18" s="20"/>
      <c r="C18" s="20"/>
      <c r="D18" s="8"/>
      <c r="E18" s="17"/>
      <c r="F18" s="24" t="s">
        <v>25</v>
      </c>
      <c r="G18" s="24"/>
      <c r="H18" s="18"/>
      <c r="I18" s="16" t="s">
        <v>8</v>
      </c>
      <c r="J18" s="25">
        <f>SUM(J19:J22)</f>
        <v>5.5</v>
      </c>
    </row>
    <row r="19" spans="1:10" ht="18" customHeight="1">
      <c r="A19" s="24"/>
      <c r="B19" s="24"/>
      <c r="C19" s="24"/>
      <c r="D19" s="27"/>
      <c r="E19" s="28"/>
      <c r="F19" s="14" t="s">
        <v>26</v>
      </c>
      <c r="G19" s="14"/>
      <c r="H19" s="18"/>
      <c r="I19" s="16" t="s">
        <v>8</v>
      </c>
      <c r="J19" s="17"/>
    </row>
    <row r="20" spans="1:10" ht="18" customHeight="1">
      <c r="A20" s="7"/>
      <c r="B20" s="7"/>
      <c r="C20" s="7"/>
      <c r="D20" s="8"/>
      <c r="E20" s="29"/>
      <c r="F20" s="14" t="s">
        <v>27</v>
      </c>
      <c r="G20" s="14"/>
      <c r="H20" s="18"/>
      <c r="I20" s="16" t="s">
        <v>8</v>
      </c>
      <c r="J20" s="17"/>
    </row>
    <row r="21" spans="1:10" ht="18" customHeight="1">
      <c r="A21" s="23"/>
      <c r="B21" s="23"/>
      <c r="C21" s="23"/>
      <c r="F21" s="14" t="s">
        <v>28</v>
      </c>
      <c r="G21" s="14"/>
      <c r="H21" s="18"/>
      <c r="I21" s="16" t="s">
        <v>8</v>
      </c>
      <c r="J21" s="17"/>
    </row>
    <row r="22" spans="1:10" ht="18" customHeight="1">
      <c r="A22" s="23"/>
      <c r="B22" s="23"/>
      <c r="C22" s="23"/>
      <c r="E22" s="30"/>
      <c r="F22" s="14" t="s">
        <v>29</v>
      </c>
      <c r="G22" s="14"/>
      <c r="H22" s="18"/>
      <c r="I22" s="16" t="s">
        <v>8</v>
      </c>
      <c r="J22" s="17">
        <v>5.5</v>
      </c>
    </row>
    <row r="23" spans="1:10" ht="18" customHeight="1">
      <c r="A23" s="31" t="s">
        <v>30</v>
      </c>
      <c r="B23" s="31"/>
      <c r="C23" s="31"/>
      <c r="D23" s="32" t="s">
        <v>8</v>
      </c>
      <c r="E23" s="33">
        <f>E5+E15</f>
        <v>208726.77</v>
      </c>
      <c r="F23" s="23"/>
      <c r="G23" s="23"/>
      <c r="H23" s="18"/>
      <c r="I23" s="26"/>
      <c r="J23" s="17"/>
    </row>
    <row r="24" spans="1:10" ht="18" customHeight="1">
      <c r="A24" s="34"/>
      <c r="B24" s="35"/>
      <c r="C24" s="35"/>
      <c r="D24" s="35"/>
      <c r="E24" s="36"/>
      <c r="F24" s="24" t="s">
        <v>31</v>
      </c>
      <c r="G24" s="24"/>
      <c r="H24" s="18"/>
      <c r="I24" s="16" t="s">
        <v>8</v>
      </c>
      <c r="J24" s="25">
        <f>J5+J14+J18</f>
        <v>207647.5</v>
      </c>
    </row>
    <row r="25" spans="1:10" ht="27" customHeight="1">
      <c r="A25" s="37"/>
      <c r="B25" s="37"/>
      <c r="C25" s="38"/>
      <c r="D25" s="38"/>
      <c r="E25" s="38"/>
      <c r="F25" s="23"/>
      <c r="G25" s="23"/>
      <c r="H25" s="18"/>
      <c r="I25" s="26"/>
      <c r="J25" s="17"/>
    </row>
    <row r="26" spans="1:10" ht="18" customHeight="1">
      <c r="A26" s="37" t="s">
        <v>32</v>
      </c>
      <c r="B26" s="37"/>
      <c r="C26" s="38" t="s">
        <v>33</v>
      </c>
      <c r="D26" s="38"/>
      <c r="E26" s="38"/>
      <c r="F26" s="24" t="s">
        <v>34</v>
      </c>
      <c r="G26" s="24"/>
      <c r="H26" s="24"/>
      <c r="I26" s="16" t="s">
        <v>8</v>
      </c>
      <c r="J26" s="25">
        <f>E23-J24</f>
        <v>1079.2699999999895</v>
      </c>
    </row>
    <row r="27" spans="1:10" ht="12.75" customHeight="1">
      <c r="A27" s="37" t="s">
        <v>35</v>
      </c>
      <c r="B27" s="37"/>
      <c r="C27" s="39"/>
      <c r="D27" s="39"/>
      <c r="E27" s="40"/>
      <c r="H27" s="18"/>
      <c r="J27" s="41"/>
    </row>
    <row r="28" spans="1:10" ht="18" customHeight="1">
      <c r="A28" s="42"/>
      <c r="B28" s="43"/>
      <c r="C28" s="44"/>
      <c r="D28" s="44"/>
      <c r="E28" s="44"/>
      <c r="F28" s="31" t="s">
        <v>36</v>
      </c>
      <c r="G28" s="31"/>
      <c r="H28" s="45"/>
      <c r="I28" s="46" t="s">
        <v>8</v>
      </c>
      <c r="J28" s="47">
        <f>J24+J26</f>
        <v>208726.77</v>
      </c>
    </row>
    <row r="29" spans="1:10" ht="18" customHeight="1">
      <c r="A29" s="48" t="s">
        <v>37</v>
      </c>
      <c r="B29" s="48"/>
      <c r="C29" s="48"/>
      <c r="D29" s="48"/>
      <c r="E29" s="48"/>
      <c r="F29" s="48"/>
      <c r="G29" s="48"/>
      <c r="H29" s="48"/>
      <c r="I29" s="48"/>
      <c r="J29" s="48"/>
    </row>
  </sheetData>
  <sheetProtection selectLockedCells="1" selectUnlockedCells="1"/>
  <mergeCells count="54">
    <mergeCell ref="A1:J1"/>
    <mergeCell ref="A2:F2"/>
    <mergeCell ref="G2:J2"/>
    <mergeCell ref="A3:F3"/>
    <mergeCell ref="G3:J3"/>
    <mergeCell ref="A4:E4"/>
    <mergeCell ref="F4:J4"/>
    <mergeCell ref="A5:C7"/>
    <mergeCell ref="D5:D7"/>
    <mergeCell ref="E5:E7"/>
    <mergeCell ref="F5:G5"/>
    <mergeCell ref="F6:G6"/>
    <mergeCell ref="F7:G7"/>
    <mergeCell ref="A8:C8"/>
    <mergeCell ref="F8:G8"/>
    <mergeCell ref="A9:C9"/>
    <mergeCell ref="F9:G9"/>
    <mergeCell ref="A10:C10"/>
    <mergeCell ref="F10:G10"/>
    <mergeCell ref="A11:C11"/>
    <mergeCell ref="A12:C12"/>
    <mergeCell ref="A13:C13"/>
    <mergeCell ref="F13:G13"/>
    <mergeCell ref="A14:C14"/>
    <mergeCell ref="F14:G14"/>
    <mergeCell ref="A15:C15"/>
    <mergeCell ref="F15:G15"/>
    <mergeCell ref="A16:C16"/>
    <mergeCell ref="F16:G16"/>
    <mergeCell ref="A17:C17"/>
    <mergeCell ref="F17:G17"/>
    <mergeCell ref="A18:C18"/>
    <mergeCell ref="F18:G18"/>
    <mergeCell ref="A19:C19"/>
    <mergeCell ref="F19:G19"/>
    <mergeCell ref="A20:C20"/>
    <mergeCell ref="F20:G20"/>
    <mergeCell ref="A21:C21"/>
    <mergeCell ref="F21:G21"/>
    <mergeCell ref="A22:C22"/>
    <mergeCell ref="F22:G22"/>
    <mergeCell ref="A23:C23"/>
    <mergeCell ref="F23:G23"/>
    <mergeCell ref="F24:G24"/>
    <mergeCell ref="A25:B25"/>
    <mergeCell ref="C25:E25"/>
    <mergeCell ref="F25:G25"/>
    <mergeCell ref="A26:B26"/>
    <mergeCell ref="C26:E26"/>
    <mergeCell ref="F26:H26"/>
    <mergeCell ref="A27:B27"/>
    <mergeCell ref="C28:E28"/>
    <mergeCell ref="F28:G28"/>
    <mergeCell ref="A29:J29"/>
  </mergeCells>
  <printOptions/>
  <pageMargins left="0.7875" right="0.39375" top="0.39375" bottom="0.39375" header="0.5118055555555555" footer="0.5118055555555555"/>
  <pageSetup fitToHeight="1" fitToWidth="1" horizontalDpi="300" verticalDpi="300" orientation="landscape" paperSize="9"/>
  <legacyDrawing r:id="rId2"/>
  <oleObjects>
    <oleObject progId="Microsoft Word-Dokument" shapeId="5252822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B44"/>
  <sheetViews>
    <sheetView view="pageBreakPreview" zoomScale="85" zoomScaleSheetLayoutView="85" workbookViewId="0" topLeftCell="A22">
      <selection activeCell="B44" sqref="B44"/>
    </sheetView>
  </sheetViews>
  <sheetFormatPr defaultColWidth="12.57421875" defaultRowHeight="17.25" customHeight="1"/>
  <cols>
    <col min="1" max="1" width="25.140625" style="49" customWidth="1"/>
    <col min="2" max="2" width="27.8515625" style="50" customWidth="1"/>
    <col min="3" max="16384" width="11.8515625" style="49" customWidth="1"/>
  </cols>
  <sheetData>
    <row r="3" spans="1:2" s="53" customFormat="1" ht="17.25" customHeight="1">
      <c r="A3" s="51" t="s">
        <v>38</v>
      </c>
      <c r="B3" s="52" t="s">
        <v>39</v>
      </c>
    </row>
    <row r="4" spans="1:2" ht="17.25" customHeight="1">
      <c r="A4" s="54" t="s">
        <v>40</v>
      </c>
      <c r="B4" s="55">
        <v>1468.54</v>
      </c>
    </row>
    <row r="5" spans="1:2" ht="17.25" customHeight="1">
      <c r="A5" s="54" t="s">
        <v>41</v>
      </c>
      <c r="B5" s="55">
        <v>1690.48</v>
      </c>
    </row>
    <row r="6" spans="1:2" ht="17.25" customHeight="1">
      <c r="A6" s="54" t="s">
        <v>42</v>
      </c>
      <c r="B6" s="55">
        <v>1635.52</v>
      </c>
    </row>
    <row r="7" spans="1:2" ht="17.25" customHeight="1">
      <c r="A7" s="54" t="s">
        <v>43</v>
      </c>
      <c r="B7" s="55">
        <v>1467.4</v>
      </c>
    </row>
    <row r="8" spans="1:2" ht="17.25" customHeight="1">
      <c r="A8" s="54" t="s">
        <v>44</v>
      </c>
      <c r="B8" s="55">
        <v>1071.29</v>
      </c>
    </row>
    <row r="9" spans="1:2" ht="17.25" customHeight="1">
      <c r="A9" s="54" t="s">
        <v>45</v>
      </c>
      <c r="B9" s="55">
        <v>164.45</v>
      </c>
    </row>
    <row r="10" spans="1:2" ht="17.25" customHeight="1">
      <c r="A10" s="54" t="s">
        <v>46</v>
      </c>
      <c r="B10" s="55">
        <v>139.2</v>
      </c>
    </row>
    <row r="11" spans="1:2" ht="17.25" customHeight="1">
      <c r="A11" s="54" t="s">
        <v>47</v>
      </c>
      <c r="B11" s="55">
        <v>125.45</v>
      </c>
    </row>
    <row r="12" spans="1:2" ht="17.25" customHeight="1">
      <c r="A12" s="54" t="s">
        <v>48</v>
      </c>
      <c r="B12" s="55">
        <v>91.05</v>
      </c>
    </row>
    <row r="13" spans="1:2" ht="17.25" customHeight="1">
      <c r="A13" s="54" t="s">
        <v>49</v>
      </c>
      <c r="B13" s="55">
        <v>86.77</v>
      </c>
    </row>
    <row r="14" spans="1:2" ht="17.25" customHeight="1">
      <c r="A14" s="54" t="s">
        <v>50</v>
      </c>
      <c r="B14" s="55">
        <v>69.84</v>
      </c>
    </row>
    <row r="15" spans="1:2" ht="17.25" customHeight="1">
      <c r="A15" s="54" t="s">
        <v>51</v>
      </c>
      <c r="B15" s="55">
        <v>53.12</v>
      </c>
    </row>
    <row r="16" spans="1:2" ht="17.25" customHeight="1">
      <c r="A16" s="54" t="s">
        <v>52</v>
      </c>
      <c r="B16" s="55">
        <v>65.27</v>
      </c>
    </row>
    <row r="17" spans="1:2" ht="17.25" customHeight="1">
      <c r="A17" s="54" t="s">
        <v>53</v>
      </c>
      <c r="B17" s="55">
        <v>60.05</v>
      </c>
    </row>
    <row r="18" spans="1:2" ht="17.25" customHeight="1">
      <c r="A18" s="54" t="s">
        <v>54</v>
      </c>
      <c r="B18" s="55">
        <v>68.59</v>
      </c>
    </row>
    <row r="19" spans="1:2" ht="17.25" customHeight="1">
      <c r="A19" s="54" t="s">
        <v>55</v>
      </c>
      <c r="B19" s="55">
        <v>72.59</v>
      </c>
    </row>
    <row r="20" spans="1:2" ht="17.25" customHeight="1">
      <c r="A20" s="54" t="s">
        <v>56</v>
      </c>
      <c r="B20" s="55">
        <v>83.36</v>
      </c>
    </row>
    <row r="21" spans="1:2" ht="17.25" customHeight="1">
      <c r="A21" s="54" t="s">
        <v>57</v>
      </c>
      <c r="B21" s="55">
        <v>79.23</v>
      </c>
    </row>
    <row r="22" spans="1:2" s="57" customFormat="1" ht="17.25" customHeight="1">
      <c r="A22" s="54" t="s">
        <v>58</v>
      </c>
      <c r="B22" s="56">
        <v>79.79</v>
      </c>
    </row>
    <row r="23" spans="1:2" ht="17.25" customHeight="1">
      <c r="A23" s="54" t="s">
        <v>59</v>
      </c>
      <c r="B23" s="55">
        <v>80.6</v>
      </c>
    </row>
    <row r="24" spans="1:2" ht="17.25" customHeight="1">
      <c r="A24" s="54" t="s">
        <v>60</v>
      </c>
      <c r="B24" s="55">
        <v>11.55</v>
      </c>
    </row>
    <row r="25" spans="1:2" ht="17.25" customHeight="1">
      <c r="A25" s="54" t="s">
        <v>61</v>
      </c>
      <c r="B25" s="55">
        <v>0</v>
      </c>
    </row>
    <row r="26" spans="1:2" ht="17.25" customHeight="1">
      <c r="A26" s="54" t="s">
        <v>62</v>
      </c>
      <c r="B26" s="55">
        <v>0</v>
      </c>
    </row>
    <row r="27" spans="1:2" ht="17.25" customHeight="1">
      <c r="A27" s="54" t="s">
        <v>63</v>
      </c>
      <c r="B27" s="55">
        <v>0</v>
      </c>
    </row>
    <row r="28" spans="1:2" ht="17.25" customHeight="1">
      <c r="A28" s="54" t="s">
        <v>64</v>
      </c>
      <c r="B28" s="55">
        <v>0</v>
      </c>
    </row>
    <row r="29" spans="1:2" ht="17.25" customHeight="1">
      <c r="A29" s="54" t="s">
        <v>65</v>
      </c>
      <c r="B29" s="55">
        <v>0</v>
      </c>
    </row>
    <row r="30" spans="1:2" ht="17.25" customHeight="1">
      <c r="A30" s="54" t="s">
        <v>66</v>
      </c>
      <c r="B30" s="55">
        <v>0</v>
      </c>
    </row>
    <row r="31" spans="1:2" ht="17.25" customHeight="1">
      <c r="A31" s="54" t="s">
        <v>67</v>
      </c>
      <c r="B31" s="55">
        <v>0</v>
      </c>
    </row>
    <row r="32" spans="1:2" ht="17.25" customHeight="1">
      <c r="A32" s="54" t="s">
        <v>68</v>
      </c>
      <c r="B32" s="55">
        <v>0</v>
      </c>
    </row>
    <row r="33" spans="1:2" ht="17.25" customHeight="1">
      <c r="A33" s="54" t="s">
        <v>69</v>
      </c>
      <c r="B33" s="55">
        <v>0</v>
      </c>
    </row>
    <row r="34" spans="1:2" ht="17.25" customHeight="1">
      <c r="A34" s="54" t="s">
        <v>70</v>
      </c>
      <c r="B34" s="55">
        <v>0</v>
      </c>
    </row>
    <row r="35" spans="1:2" ht="17.25" customHeight="1">
      <c r="A35" s="54" t="s">
        <v>71</v>
      </c>
      <c r="B35" s="55">
        <v>0.42</v>
      </c>
    </row>
    <row r="36" spans="1:2" ht="17.25" customHeight="1">
      <c r="A36" s="54" t="s">
        <v>72</v>
      </c>
      <c r="B36" s="55">
        <v>8.59</v>
      </c>
    </row>
    <row r="37" spans="1:2" ht="17.25" customHeight="1">
      <c r="A37" s="54" t="s">
        <v>73</v>
      </c>
      <c r="B37" s="55">
        <v>9.57</v>
      </c>
    </row>
    <row r="38" spans="1:2" ht="17.25" customHeight="1">
      <c r="A38" s="58" t="s">
        <v>74</v>
      </c>
      <c r="B38" s="59">
        <v>8.61</v>
      </c>
    </row>
    <row r="39" spans="1:2" ht="17.25" customHeight="1">
      <c r="A39" s="60" t="s">
        <v>75</v>
      </c>
      <c r="B39" s="59">
        <v>7.62</v>
      </c>
    </row>
    <row r="40" spans="1:2" ht="17.25" customHeight="1">
      <c r="A40" s="60" t="s">
        <v>76</v>
      </c>
      <c r="B40" s="59">
        <v>8.77</v>
      </c>
    </row>
    <row r="41" spans="1:2" ht="17.25" customHeight="1">
      <c r="A41" s="60" t="s">
        <v>77</v>
      </c>
      <c r="B41" s="59">
        <v>6.96</v>
      </c>
    </row>
    <row r="42" spans="1:2" ht="17.25" customHeight="1">
      <c r="A42" s="60" t="s">
        <v>78</v>
      </c>
      <c r="B42" s="59">
        <v>7.71</v>
      </c>
    </row>
    <row r="43" spans="1:2" ht="17.25" customHeight="1">
      <c r="A43" s="60" t="s">
        <v>79</v>
      </c>
      <c r="B43" s="59">
        <v>4.38</v>
      </c>
    </row>
    <row r="44" spans="1:2" ht="17.25" customHeight="1">
      <c r="A44" s="54" t="s">
        <v>80</v>
      </c>
      <c r="B44" s="61">
        <f>SUM(B4:B43)</f>
        <v>8726.77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view="pageBreakPreview" zoomScale="85" zoomScaleSheetLayoutView="85" workbookViewId="0" topLeftCell="A1">
      <selection activeCell="D43" sqref="D43"/>
    </sheetView>
  </sheetViews>
  <sheetFormatPr defaultColWidth="9.140625" defaultRowHeight="12.75"/>
  <cols>
    <col min="1" max="1" width="7.00390625" style="0" customWidth="1"/>
    <col min="2" max="2" width="11.421875" style="0" customWidth="1"/>
    <col min="4" max="4" width="14.140625" style="0" customWidth="1"/>
    <col min="5" max="5" width="60.140625" style="0" customWidth="1"/>
    <col min="6" max="6" width="14.8515625" style="62" customWidth="1"/>
  </cols>
  <sheetData>
    <row r="1" spans="1:6" ht="21.75" customHeight="1">
      <c r="A1" s="63" t="s">
        <v>81</v>
      </c>
      <c r="B1" s="63"/>
      <c r="C1" s="63"/>
      <c r="D1" s="63"/>
      <c r="E1" s="63"/>
      <c r="F1" s="63"/>
    </row>
    <row r="2" spans="1:6" ht="21.75" customHeight="1">
      <c r="A2" s="64" t="s">
        <v>82</v>
      </c>
      <c r="B2" s="64"/>
      <c r="C2" s="64"/>
      <c r="D2" s="64"/>
      <c r="E2" s="64"/>
      <c r="F2" s="64"/>
    </row>
    <row r="3" spans="1:6" ht="23.25" customHeight="1">
      <c r="A3" s="65" t="s">
        <v>83</v>
      </c>
      <c r="B3" s="65"/>
      <c r="C3" s="65"/>
      <c r="D3" s="65"/>
      <c r="E3" s="65"/>
      <c r="F3" s="65"/>
    </row>
    <row r="4" spans="1:6" ht="33.75" customHeight="1">
      <c r="A4" s="66" t="s">
        <v>1</v>
      </c>
      <c r="B4" s="66"/>
      <c r="C4" s="66"/>
      <c r="D4" s="66"/>
      <c r="E4" s="66"/>
      <c r="F4" s="66"/>
    </row>
    <row r="5" spans="1:6" ht="33.75" customHeight="1">
      <c r="A5" s="67" t="s">
        <v>3</v>
      </c>
      <c r="B5" s="67"/>
      <c r="C5" s="67"/>
      <c r="D5" s="67"/>
      <c r="E5" s="67"/>
      <c r="F5" s="67"/>
    </row>
    <row r="6" spans="1:6" ht="33.75" customHeight="1">
      <c r="A6" s="66" t="s">
        <v>84</v>
      </c>
      <c r="B6" s="66"/>
      <c r="C6" s="66"/>
      <c r="D6" s="66"/>
      <c r="E6" s="66"/>
      <c r="F6" s="66"/>
    </row>
    <row r="7" spans="1:6" ht="38.25" customHeight="1">
      <c r="A7" s="68" t="s">
        <v>85</v>
      </c>
      <c r="B7" s="69" t="s">
        <v>86</v>
      </c>
      <c r="C7" s="69" t="s">
        <v>87</v>
      </c>
      <c r="D7" s="69" t="s">
        <v>88</v>
      </c>
      <c r="E7" s="5" t="s">
        <v>89</v>
      </c>
      <c r="F7" s="69" t="s">
        <v>90</v>
      </c>
    </row>
    <row r="8" spans="1:6" ht="15.75" customHeight="1">
      <c r="A8" s="70" t="s">
        <v>91</v>
      </c>
      <c r="B8" s="70" t="s">
        <v>92</v>
      </c>
      <c r="C8" s="71">
        <v>39990</v>
      </c>
      <c r="D8" s="70" t="s">
        <v>93</v>
      </c>
      <c r="E8" s="72" t="s">
        <v>94</v>
      </c>
      <c r="F8" s="73">
        <v>1775</v>
      </c>
    </row>
    <row r="9" spans="1:6" ht="15.75" customHeight="1">
      <c r="A9" s="70" t="s">
        <v>95</v>
      </c>
      <c r="B9" s="70" t="s">
        <v>96</v>
      </c>
      <c r="C9" s="71">
        <v>40011</v>
      </c>
      <c r="D9" s="70" t="s">
        <v>97</v>
      </c>
      <c r="E9" s="72" t="s">
        <v>98</v>
      </c>
      <c r="F9" s="73">
        <v>130000</v>
      </c>
    </row>
    <row r="10" spans="1:6" ht="15.75" customHeight="1">
      <c r="A10" s="70" t="s">
        <v>99</v>
      </c>
      <c r="B10" s="70" t="s">
        <v>100</v>
      </c>
      <c r="C10" s="71">
        <v>40011</v>
      </c>
      <c r="D10" s="70" t="s">
        <v>101</v>
      </c>
      <c r="E10" s="72" t="s">
        <v>102</v>
      </c>
      <c r="F10" s="73">
        <v>1299</v>
      </c>
    </row>
    <row r="11" spans="1:6" ht="15.75" customHeight="1">
      <c r="A11" s="70" t="s">
        <v>103</v>
      </c>
      <c r="B11" s="70" t="s">
        <v>104</v>
      </c>
      <c r="C11" s="71">
        <v>40018</v>
      </c>
      <c r="D11" s="70" t="s">
        <v>105</v>
      </c>
      <c r="E11" s="72" t="s">
        <v>106</v>
      </c>
      <c r="F11" s="73">
        <v>49343</v>
      </c>
    </row>
    <row r="12" spans="1:6" ht="15.75" customHeight="1">
      <c r="A12" s="70" t="s">
        <v>107</v>
      </c>
      <c r="B12" s="70" t="s">
        <v>108</v>
      </c>
      <c r="C12" s="71">
        <v>40046</v>
      </c>
      <c r="D12" s="70" t="s">
        <v>109</v>
      </c>
      <c r="E12" s="72" t="s">
        <v>110</v>
      </c>
      <c r="F12" s="73">
        <v>43.5</v>
      </c>
    </row>
    <row r="13" spans="1:6" ht="15.75" customHeight="1">
      <c r="A13" s="70" t="s">
        <v>111</v>
      </c>
      <c r="B13" s="70" t="s">
        <v>108</v>
      </c>
      <c r="C13" s="71">
        <v>40046</v>
      </c>
      <c r="D13" s="70" t="s">
        <v>112</v>
      </c>
      <c r="E13" s="72" t="s">
        <v>110</v>
      </c>
      <c r="F13" s="73">
        <v>2181.5</v>
      </c>
    </row>
    <row r="14" spans="1:6" ht="15.75" customHeight="1">
      <c r="A14" s="70" t="s">
        <v>113</v>
      </c>
      <c r="B14" s="70" t="s">
        <v>114</v>
      </c>
      <c r="C14" s="71">
        <v>40060</v>
      </c>
      <c r="D14" s="70" t="s">
        <v>115</v>
      </c>
      <c r="E14" s="72" t="s">
        <v>116</v>
      </c>
      <c r="F14" s="73">
        <v>2707.5</v>
      </c>
    </row>
    <row r="15" spans="1:6" ht="15.75" customHeight="1">
      <c r="A15" s="70" t="s">
        <v>117</v>
      </c>
      <c r="B15" s="70" t="s">
        <v>118</v>
      </c>
      <c r="C15" s="71">
        <v>40088</v>
      </c>
      <c r="D15" s="70" t="s">
        <v>115</v>
      </c>
      <c r="E15" s="72" t="s">
        <v>116</v>
      </c>
      <c r="F15" s="73">
        <v>2707.5</v>
      </c>
    </row>
    <row r="16" spans="1:6" ht="15.75" customHeight="1">
      <c r="A16" s="70" t="s">
        <v>119</v>
      </c>
      <c r="B16" s="70" t="s">
        <v>120</v>
      </c>
      <c r="C16" s="71">
        <v>40130</v>
      </c>
      <c r="D16" s="70">
        <v>984</v>
      </c>
      <c r="E16" s="72" t="s">
        <v>121</v>
      </c>
      <c r="F16" s="73">
        <v>4250</v>
      </c>
    </row>
    <row r="17" spans="1:6" ht="15.75" customHeight="1">
      <c r="A17" s="70" t="s">
        <v>122</v>
      </c>
      <c r="B17" s="70" t="s">
        <v>123</v>
      </c>
      <c r="C17" s="71">
        <v>40158</v>
      </c>
      <c r="D17" s="70">
        <v>3374</v>
      </c>
      <c r="E17" s="72" t="s">
        <v>124</v>
      </c>
      <c r="F17" s="73">
        <v>2035</v>
      </c>
    </row>
    <row r="18" spans="1:6" ht="15.75" customHeight="1">
      <c r="A18" s="70" t="s">
        <v>125</v>
      </c>
      <c r="B18" s="70" t="s">
        <v>126</v>
      </c>
      <c r="C18" s="74">
        <v>40193</v>
      </c>
      <c r="D18" s="70">
        <v>2291</v>
      </c>
      <c r="E18" s="72" t="s">
        <v>127</v>
      </c>
      <c r="F18" s="73">
        <v>2550</v>
      </c>
    </row>
    <row r="19" spans="1:6" ht="15.75" customHeight="1">
      <c r="A19" s="70">
        <v>12</v>
      </c>
      <c r="B19" s="70" t="s">
        <v>128</v>
      </c>
      <c r="C19" s="74">
        <v>40487</v>
      </c>
      <c r="D19" s="70">
        <v>2220</v>
      </c>
      <c r="E19" s="72" t="s">
        <v>106</v>
      </c>
      <c r="F19" s="73">
        <v>5000</v>
      </c>
    </row>
    <row r="20" spans="1:6" ht="15.75" customHeight="1">
      <c r="A20" s="70">
        <v>13</v>
      </c>
      <c r="B20" s="70" t="s">
        <v>129</v>
      </c>
      <c r="C20" s="74">
        <v>40487</v>
      </c>
      <c r="D20" s="70">
        <v>2220</v>
      </c>
      <c r="E20" s="72" t="s">
        <v>106</v>
      </c>
      <c r="F20" s="73">
        <v>3750</v>
      </c>
    </row>
    <row r="21" spans="1:6" ht="15.75" customHeight="1">
      <c r="A21" s="70"/>
      <c r="B21" s="72"/>
      <c r="C21" s="72"/>
      <c r="D21" s="70"/>
      <c r="E21" s="72"/>
      <c r="F21" s="73"/>
    </row>
    <row r="22" spans="1:6" ht="15.75" customHeight="1">
      <c r="A22" s="70"/>
      <c r="B22" s="72"/>
      <c r="C22" s="72"/>
      <c r="D22" s="70"/>
      <c r="E22" s="72"/>
      <c r="F22" s="73"/>
    </row>
    <row r="23" spans="1:6" ht="15.75" customHeight="1">
      <c r="A23" s="70"/>
      <c r="B23" s="72"/>
      <c r="C23" s="72"/>
      <c r="D23" s="70"/>
      <c r="E23" s="72"/>
      <c r="F23" s="73"/>
    </row>
    <row r="24" spans="1:6" ht="15.75" customHeight="1">
      <c r="A24" s="70"/>
      <c r="B24" s="72"/>
      <c r="C24" s="72"/>
      <c r="D24" s="70"/>
      <c r="E24" s="72"/>
      <c r="F24" s="73"/>
    </row>
    <row r="25" spans="1:6" ht="15.75" customHeight="1">
      <c r="A25" s="70"/>
      <c r="B25" s="72"/>
      <c r="C25" s="72"/>
      <c r="D25" s="70"/>
      <c r="E25" s="72"/>
      <c r="F25" s="73"/>
    </row>
    <row r="26" spans="1:6" ht="15.75" customHeight="1">
      <c r="A26" s="70"/>
      <c r="B26" s="72"/>
      <c r="C26" s="72"/>
      <c r="D26" s="70"/>
      <c r="E26" s="72"/>
      <c r="F26" s="73"/>
    </row>
    <row r="27" spans="1:6" ht="15.75" customHeight="1">
      <c r="A27" s="70"/>
      <c r="B27" s="72"/>
      <c r="C27" s="72"/>
      <c r="D27" s="70"/>
      <c r="E27" s="72"/>
      <c r="F27" s="73"/>
    </row>
    <row r="28" spans="1:7" ht="15.75" customHeight="1">
      <c r="A28" s="72"/>
      <c r="B28" s="72"/>
      <c r="C28" s="72"/>
      <c r="D28" s="70"/>
      <c r="E28" s="72"/>
      <c r="F28" s="73"/>
      <c r="G28" s="75"/>
    </row>
    <row r="29" spans="1:6" ht="15.75" customHeight="1">
      <c r="A29" s="72"/>
      <c r="B29" s="72"/>
      <c r="C29" s="72"/>
      <c r="D29" s="70"/>
      <c r="E29" s="72"/>
      <c r="F29" s="73"/>
    </row>
    <row r="30" spans="1:6" ht="15.75" customHeight="1">
      <c r="A30" s="72"/>
      <c r="B30" s="72"/>
      <c r="C30" s="72"/>
      <c r="D30" s="70"/>
      <c r="E30" s="72"/>
      <c r="F30" s="73"/>
    </row>
    <row r="31" spans="1:6" ht="15.75" customHeight="1">
      <c r="A31" s="72"/>
      <c r="B31" s="72"/>
      <c r="C31" s="72"/>
      <c r="D31" s="70"/>
      <c r="E31" s="72"/>
      <c r="F31" s="73"/>
    </row>
    <row r="32" spans="1:6" ht="15.75" customHeight="1">
      <c r="A32" s="72"/>
      <c r="B32" s="72"/>
      <c r="C32" s="72"/>
      <c r="D32" s="70"/>
      <c r="E32" s="72"/>
      <c r="F32" s="73"/>
    </row>
    <row r="33" spans="1:6" ht="15.75" customHeight="1">
      <c r="A33" s="72"/>
      <c r="B33" s="72"/>
      <c r="C33" s="72"/>
      <c r="D33" s="70"/>
      <c r="E33" s="72"/>
      <c r="F33" s="73"/>
    </row>
    <row r="34" spans="1:6" ht="15.75" customHeight="1">
      <c r="A34" s="72"/>
      <c r="B34" s="72"/>
      <c r="C34" s="72"/>
      <c r="D34" s="70"/>
      <c r="E34" s="72"/>
      <c r="F34" s="73"/>
    </row>
    <row r="35" spans="1:6" ht="15.75" customHeight="1">
      <c r="A35" s="72"/>
      <c r="B35" s="72"/>
      <c r="C35" s="72"/>
      <c r="D35" s="70"/>
      <c r="E35" s="72"/>
      <c r="F35" s="73"/>
    </row>
    <row r="36" spans="1:6" ht="15.75" customHeight="1">
      <c r="A36" s="72"/>
      <c r="B36" s="72"/>
      <c r="C36" s="72"/>
      <c r="D36" s="70"/>
      <c r="E36" s="72"/>
      <c r="F36" s="73"/>
    </row>
    <row r="37" spans="1:6" ht="15.75" customHeight="1">
      <c r="A37" s="72"/>
      <c r="B37" s="72"/>
      <c r="C37" s="72"/>
      <c r="D37" s="70"/>
      <c r="E37" s="72"/>
      <c r="F37" s="73"/>
    </row>
    <row r="38" spans="1:6" ht="15.75" customHeight="1">
      <c r="A38" s="72"/>
      <c r="B38" s="72"/>
      <c r="C38" s="72"/>
      <c r="D38" s="70"/>
      <c r="E38" s="72"/>
      <c r="F38" s="73"/>
    </row>
    <row r="39" spans="1:6" ht="15.75" customHeight="1">
      <c r="A39" s="76" t="s">
        <v>80</v>
      </c>
      <c r="B39" s="76"/>
      <c r="C39" s="76"/>
      <c r="D39" s="76"/>
      <c r="E39" s="76"/>
      <c r="F39" s="77">
        <f>SUM(F8:F38)</f>
        <v>207642</v>
      </c>
    </row>
    <row r="40" spans="1:6" ht="27.75" customHeight="1">
      <c r="A40" s="67" t="s">
        <v>130</v>
      </c>
      <c r="B40" s="67"/>
      <c r="C40" s="67"/>
      <c r="D40" s="67"/>
      <c r="E40" s="67"/>
      <c r="F40" s="67"/>
    </row>
    <row r="41" spans="1:6" ht="32.25" customHeight="1">
      <c r="A41" s="78" t="s">
        <v>131</v>
      </c>
      <c r="B41" s="78"/>
      <c r="C41" s="78"/>
      <c r="D41" s="78"/>
      <c r="E41" s="78"/>
      <c r="F41" s="79"/>
    </row>
    <row r="42" spans="1:6" ht="26.25" customHeight="1">
      <c r="A42" s="80" t="s">
        <v>132</v>
      </c>
      <c r="B42" s="80"/>
      <c r="C42" s="80"/>
      <c r="D42" s="81" t="s">
        <v>133</v>
      </c>
      <c r="E42" s="81"/>
      <c r="F42" s="81"/>
    </row>
    <row r="43" ht="12.75" customHeight="1">
      <c r="D43" s="18" t="s">
        <v>35</v>
      </c>
    </row>
  </sheetData>
  <sheetProtection selectLockedCells="1" selectUnlockedCells="1"/>
  <mergeCells count="11">
    <mergeCell ref="A1:F1"/>
    <mergeCell ref="A2:F2"/>
    <mergeCell ref="A3:F3"/>
    <mergeCell ref="A4:F4"/>
    <mergeCell ref="A5:F5"/>
    <mergeCell ref="A6:F6"/>
    <mergeCell ref="A39:E39"/>
    <mergeCell ref="A40:F40"/>
    <mergeCell ref="A41:E41"/>
    <mergeCell ref="A42:C42"/>
    <mergeCell ref="D42:F42"/>
  </mergeCells>
  <printOptions horizontalCentered="1" verticalCentered="1"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  <drawing r:id="rId3"/>
  <legacyDrawing r:id="rId2"/>
  <oleObjects>
    <oleObject progId="Microsoft Word-Dokument" shapeId="5290869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view="pageBreakPreview" zoomScale="85" zoomScaleSheetLayoutView="85" workbookViewId="0" topLeftCell="A10">
      <selection activeCell="E28" sqref="E28"/>
    </sheetView>
  </sheetViews>
  <sheetFormatPr defaultColWidth="9.140625" defaultRowHeight="12.75"/>
  <cols>
    <col min="1" max="1" width="7.00390625" style="0" customWidth="1"/>
    <col min="4" max="4" width="11.421875" style="0" customWidth="1"/>
    <col min="7" max="7" width="21.140625" style="0" customWidth="1"/>
    <col min="8" max="8" width="6.421875" style="0" customWidth="1"/>
    <col min="9" max="9" width="13.7109375" style="0" customWidth="1"/>
    <col min="10" max="10" width="14.00390625" style="0" customWidth="1"/>
    <col min="11" max="11" width="33.7109375" style="0" customWidth="1"/>
  </cols>
  <sheetData>
    <row r="1" spans="1:11" ht="33" customHeight="1">
      <c r="A1" s="82"/>
      <c r="B1" s="82" t="s">
        <v>134</v>
      </c>
      <c r="C1" s="82"/>
      <c r="D1" s="82"/>
      <c r="E1" s="82"/>
      <c r="F1" s="82"/>
      <c r="G1" s="82"/>
      <c r="H1" s="82"/>
      <c r="I1" s="82"/>
      <c r="J1" s="82"/>
      <c r="K1" s="82"/>
    </row>
    <row r="2" spans="1:11" ht="32.25" customHeight="1">
      <c r="A2" s="82"/>
      <c r="B2" s="82" t="s">
        <v>135</v>
      </c>
      <c r="C2" s="82"/>
      <c r="D2" s="82"/>
      <c r="E2" s="82"/>
      <c r="F2" s="82"/>
      <c r="G2" s="82"/>
      <c r="H2" s="82"/>
      <c r="I2" s="82"/>
      <c r="J2" s="82"/>
      <c r="K2" s="82"/>
    </row>
    <row r="3" spans="1:11" ht="21" customHeight="1">
      <c r="A3" s="83" t="s">
        <v>136</v>
      </c>
      <c r="B3" s="83"/>
      <c r="C3" s="83"/>
      <c r="D3" s="83"/>
      <c r="E3" s="83"/>
      <c r="F3" s="83"/>
      <c r="G3" s="83"/>
      <c r="H3" s="83"/>
      <c r="I3" s="83"/>
      <c r="J3" s="83" t="s">
        <v>137</v>
      </c>
      <c r="K3" s="83"/>
    </row>
    <row r="4" spans="1:11" ht="18.75" customHeight="1">
      <c r="A4" s="83" t="s">
        <v>138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26.25" customHeight="1">
      <c r="A5" s="84" t="s">
        <v>139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12" customHeight="1">
      <c r="A6" s="85" t="s">
        <v>140</v>
      </c>
      <c r="B6" s="70" t="s">
        <v>141</v>
      </c>
      <c r="C6" s="70"/>
      <c r="D6" s="86" t="s">
        <v>142</v>
      </c>
      <c r="E6" s="86"/>
      <c r="F6" s="86"/>
      <c r="G6" s="86"/>
      <c r="H6" s="86" t="s">
        <v>143</v>
      </c>
      <c r="I6" s="70" t="s">
        <v>144</v>
      </c>
      <c r="J6" s="70"/>
      <c r="K6" s="87" t="s">
        <v>145</v>
      </c>
    </row>
    <row r="7" spans="1:11" ht="12.75">
      <c r="A7" s="85"/>
      <c r="B7" s="72" t="s">
        <v>146</v>
      </c>
      <c r="C7" s="72" t="s">
        <v>147</v>
      </c>
      <c r="D7" s="86"/>
      <c r="E7" s="86"/>
      <c r="F7" s="86"/>
      <c r="G7" s="86"/>
      <c r="H7" s="86"/>
      <c r="I7" s="70" t="s">
        <v>148</v>
      </c>
      <c r="J7" s="70" t="s">
        <v>149</v>
      </c>
      <c r="K7" s="87"/>
    </row>
    <row r="8" spans="1:11" ht="15.75" customHeight="1">
      <c r="A8" s="70" t="s">
        <v>91</v>
      </c>
      <c r="B8" s="88">
        <v>39988</v>
      </c>
      <c r="C8" s="48" t="s">
        <v>93</v>
      </c>
      <c r="D8" s="72" t="s">
        <v>150</v>
      </c>
      <c r="E8" s="72"/>
      <c r="F8" s="72"/>
      <c r="G8" s="72"/>
      <c r="H8" s="89">
        <v>1</v>
      </c>
      <c r="I8" s="90">
        <v>1775</v>
      </c>
      <c r="J8" s="91">
        <f>H8*I8</f>
        <v>1775</v>
      </c>
      <c r="K8" s="72" t="s">
        <v>151</v>
      </c>
    </row>
    <row r="9" spans="1:11" ht="15.75" customHeight="1">
      <c r="A9" s="70" t="s">
        <v>95</v>
      </c>
      <c r="B9" s="88">
        <v>39996</v>
      </c>
      <c r="C9" s="48" t="s">
        <v>97</v>
      </c>
      <c r="D9" s="72" t="s">
        <v>152</v>
      </c>
      <c r="E9" s="72"/>
      <c r="F9" s="72"/>
      <c r="G9" s="72"/>
      <c r="H9" s="89">
        <v>1</v>
      </c>
      <c r="I9" s="90">
        <v>130000</v>
      </c>
      <c r="J9" s="91">
        <f>H9*I9</f>
        <v>130000</v>
      </c>
      <c r="K9" s="72" t="s">
        <v>151</v>
      </c>
    </row>
    <row r="10" spans="1:11" ht="15.75" customHeight="1">
      <c r="A10" s="70" t="s">
        <v>99</v>
      </c>
      <c r="B10" s="88">
        <v>39986</v>
      </c>
      <c r="C10" s="48" t="s">
        <v>101</v>
      </c>
      <c r="D10" s="72" t="s">
        <v>153</v>
      </c>
      <c r="E10" s="72"/>
      <c r="F10" s="72"/>
      <c r="G10" s="72"/>
      <c r="H10" s="89">
        <v>1</v>
      </c>
      <c r="I10" s="90">
        <v>1299</v>
      </c>
      <c r="J10" s="91">
        <f>H10*I10</f>
        <v>1299</v>
      </c>
      <c r="K10" s="72" t="s">
        <v>154</v>
      </c>
    </row>
    <row r="11" spans="1:11" ht="15.75" customHeight="1">
      <c r="A11" s="70" t="s">
        <v>103</v>
      </c>
      <c r="B11" s="88">
        <v>40007</v>
      </c>
      <c r="C11" s="48" t="s">
        <v>105</v>
      </c>
      <c r="D11" s="72" t="s">
        <v>155</v>
      </c>
      <c r="E11" s="72"/>
      <c r="F11" s="72"/>
      <c r="G11" s="72"/>
      <c r="H11" s="89">
        <v>1</v>
      </c>
      <c r="I11" s="90">
        <v>49343</v>
      </c>
      <c r="J11" s="91">
        <f>H11*I11</f>
        <v>49343</v>
      </c>
      <c r="K11" s="72" t="s">
        <v>151</v>
      </c>
    </row>
    <row r="12" spans="1:11" ht="15.75" customHeight="1">
      <c r="A12" s="70" t="s">
        <v>107</v>
      </c>
      <c r="B12" s="88">
        <v>40035</v>
      </c>
      <c r="C12" s="48">
        <v>556717</v>
      </c>
      <c r="D12" s="72" t="s">
        <v>156</v>
      </c>
      <c r="E12" s="72"/>
      <c r="F12" s="72"/>
      <c r="G12" s="72"/>
      <c r="H12" s="89">
        <v>1</v>
      </c>
      <c r="I12" s="90">
        <v>43.5</v>
      </c>
      <c r="J12" s="91">
        <f>H12*I12</f>
        <v>43.5</v>
      </c>
      <c r="K12" s="72" t="s">
        <v>157</v>
      </c>
    </row>
    <row r="13" spans="1:11" ht="15.75" customHeight="1">
      <c r="A13" s="70" t="s">
        <v>111</v>
      </c>
      <c r="B13" s="88">
        <v>40035</v>
      </c>
      <c r="C13" s="48">
        <v>556708</v>
      </c>
      <c r="D13" s="72" t="s">
        <v>158</v>
      </c>
      <c r="E13" s="72"/>
      <c r="F13" s="72"/>
      <c r="G13" s="72"/>
      <c r="H13" s="89">
        <v>1</v>
      </c>
      <c r="I13" s="90">
        <v>2181.5</v>
      </c>
      <c r="J13" s="91">
        <f>H13*I13</f>
        <v>2181.5</v>
      </c>
      <c r="K13" s="72" t="s">
        <v>157</v>
      </c>
    </row>
    <row r="14" spans="1:11" ht="15.75" customHeight="1">
      <c r="A14" s="70" t="s">
        <v>113</v>
      </c>
      <c r="B14" s="88">
        <v>40035</v>
      </c>
      <c r="C14" s="48" t="s">
        <v>115</v>
      </c>
      <c r="D14" s="72" t="s">
        <v>159</v>
      </c>
      <c r="E14" s="72"/>
      <c r="F14" s="72"/>
      <c r="G14" s="72"/>
      <c r="H14" s="89">
        <v>1</v>
      </c>
      <c r="I14" s="90">
        <v>5415</v>
      </c>
      <c r="J14" s="91">
        <f>H14*I14</f>
        <v>5415</v>
      </c>
      <c r="K14" s="72" t="s">
        <v>157</v>
      </c>
    </row>
    <row r="15" spans="1:11" ht="15.75" customHeight="1">
      <c r="A15" s="70" t="s">
        <v>117</v>
      </c>
      <c r="B15" s="88">
        <v>40112</v>
      </c>
      <c r="C15" s="92">
        <v>984</v>
      </c>
      <c r="D15" s="72" t="s">
        <v>160</v>
      </c>
      <c r="E15" s="72"/>
      <c r="F15" s="72"/>
      <c r="G15" s="72"/>
      <c r="H15" s="89">
        <v>1</v>
      </c>
      <c r="I15" s="90">
        <v>4250</v>
      </c>
      <c r="J15" s="91">
        <f>H15*I15</f>
        <v>4250</v>
      </c>
      <c r="K15" s="72" t="s">
        <v>157</v>
      </c>
    </row>
    <row r="16" spans="1:11" ht="15.75" customHeight="1">
      <c r="A16" s="70" t="s">
        <v>119</v>
      </c>
      <c r="B16" s="88">
        <v>40144</v>
      </c>
      <c r="C16" s="92">
        <v>3374</v>
      </c>
      <c r="D16" s="72" t="s">
        <v>150</v>
      </c>
      <c r="E16" s="72"/>
      <c r="F16" s="72"/>
      <c r="G16" s="72"/>
      <c r="H16" s="89">
        <v>1</v>
      </c>
      <c r="I16" s="90">
        <v>2035</v>
      </c>
      <c r="J16" s="91">
        <f>H16*I16</f>
        <v>2035</v>
      </c>
      <c r="K16" s="72" t="s">
        <v>157</v>
      </c>
    </row>
    <row r="17" spans="1:11" ht="15.75" customHeight="1">
      <c r="A17" s="70" t="s">
        <v>122</v>
      </c>
      <c r="B17" s="93">
        <v>40163</v>
      </c>
      <c r="C17" s="48">
        <v>2291</v>
      </c>
      <c r="D17" s="72" t="s">
        <v>161</v>
      </c>
      <c r="E17" s="72"/>
      <c r="F17" s="72"/>
      <c r="G17" s="72"/>
      <c r="H17" s="89">
        <v>1</v>
      </c>
      <c r="I17" s="90">
        <v>1100</v>
      </c>
      <c r="J17" s="91">
        <f>H17*I17</f>
        <v>1100</v>
      </c>
      <c r="K17" s="72" t="s">
        <v>162</v>
      </c>
    </row>
    <row r="18" spans="1:11" ht="15.75" customHeight="1">
      <c r="A18" s="70">
        <v>11</v>
      </c>
      <c r="B18" s="93">
        <v>40163</v>
      </c>
      <c r="C18" s="48">
        <v>2291</v>
      </c>
      <c r="D18" s="72" t="s">
        <v>163</v>
      </c>
      <c r="E18" s="72"/>
      <c r="F18" s="72"/>
      <c r="G18" s="72"/>
      <c r="H18" s="89">
        <v>1</v>
      </c>
      <c r="I18" s="90">
        <v>1450</v>
      </c>
      <c r="J18" s="91">
        <f>H18*I18</f>
        <v>1450</v>
      </c>
      <c r="K18" s="72" t="s">
        <v>162</v>
      </c>
    </row>
    <row r="19" spans="1:11" ht="15.75" customHeight="1">
      <c r="A19" s="70">
        <v>12</v>
      </c>
      <c r="B19" s="93">
        <v>40452</v>
      </c>
      <c r="C19" s="48">
        <v>2220</v>
      </c>
      <c r="D19" s="72" t="s">
        <v>164</v>
      </c>
      <c r="E19" s="72"/>
      <c r="F19" s="72"/>
      <c r="G19" s="72"/>
      <c r="H19" s="89">
        <v>1</v>
      </c>
      <c r="I19" s="90">
        <v>8750</v>
      </c>
      <c r="J19" s="91">
        <f>H19*I19</f>
        <v>8750</v>
      </c>
      <c r="K19" s="72" t="s">
        <v>162</v>
      </c>
    </row>
    <row r="20" spans="1:11" ht="15.75" customHeight="1">
      <c r="A20" s="72"/>
      <c r="B20" s="72"/>
      <c r="C20" s="72"/>
      <c r="D20" s="72"/>
      <c r="E20" s="72"/>
      <c r="F20" s="72"/>
      <c r="G20" s="72"/>
      <c r="H20" s="89"/>
      <c r="I20" s="90"/>
      <c r="J20" s="91">
        <f>H20*I20</f>
        <v>0</v>
      </c>
      <c r="K20" s="72"/>
    </row>
    <row r="21" spans="1:11" ht="15.75" customHeight="1">
      <c r="A21" s="72"/>
      <c r="B21" s="72"/>
      <c r="C21" s="72"/>
      <c r="D21" s="72"/>
      <c r="E21" s="72"/>
      <c r="F21" s="72"/>
      <c r="G21" s="72"/>
      <c r="H21" s="89"/>
      <c r="I21" s="90"/>
      <c r="J21" s="91">
        <f>H21*I21</f>
        <v>0</v>
      </c>
      <c r="K21" s="72"/>
    </row>
    <row r="22" spans="1:11" ht="15.75" customHeight="1">
      <c r="A22" s="72"/>
      <c r="B22" s="72"/>
      <c r="C22" s="72"/>
      <c r="D22" s="72"/>
      <c r="E22" s="72"/>
      <c r="F22" s="72"/>
      <c r="G22" s="72"/>
      <c r="H22" s="89"/>
      <c r="I22" s="90"/>
      <c r="J22" s="91">
        <f>H22*I22</f>
        <v>0</v>
      </c>
      <c r="K22" s="72"/>
    </row>
    <row r="23" spans="1:11" ht="15.75" customHeight="1">
      <c r="A23" s="72"/>
      <c r="B23" s="72"/>
      <c r="C23" s="72"/>
      <c r="D23" s="72"/>
      <c r="E23" s="72"/>
      <c r="F23" s="72"/>
      <c r="G23" s="72"/>
      <c r="H23" s="89"/>
      <c r="I23" s="90"/>
      <c r="J23" s="91">
        <f>H23*I23</f>
        <v>0</v>
      </c>
      <c r="K23" s="72"/>
    </row>
    <row r="24" spans="1:11" ht="15.75" customHeight="1">
      <c r="A24" s="70" t="s">
        <v>80</v>
      </c>
      <c r="B24" s="70"/>
      <c r="C24" s="70"/>
      <c r="D24" s="70"/>
      <c r="E24" s="70"/>
      <c r="F24" s="70"/>
      <c r="G24" s="70"/>
      <c r="H24" s="70"/>
      <c r="I24" s="91">
        <f>SUM(I8:I23)</f>
        <v>207642</v>
      </c>
      <c r="J24" s="91">
        <f>SUM(J8:J23)</f>
        <v>207642</v>
      </c>
      <c r="K24" s="72"/>
    </row>
    <row r="25" spans="1:11" ht="15.75" customHeight="1">
      <c r="A25" s="94"/>
      <c r="B25" s="94"/>
      <c r="C25" s="94"/>
      <c r="D25" s="94"/>
      <c r="E25" s="94"/>
      <c r="F25" s="94"/>
      <c r="G25" s="94"/>
      <c r="H25" s="94"/>
      <c r="I25" s="95"/>
      <c r="J25" s="95"/>
      <c r="K25" s="96"/>
    </row>
    <row r="26" spans="1:3" ht="15.75" customHeight="1">
      <c r="A26" s="97" t="str">
        <f>'anexo 03'!A42:C42</f>
        <v>Em: 29/06/2012</v>
      </c>
      <c r="B26" s="97"/>
      <c r="C26" s="97"/>
    </row>
    <row r="27" spans="5:11" ht="15.75" customHeight="1">
      <c r="E27" s="94" t="s">
        <v>165</v>
      </c>
      <c r="F27" s="94"/>
      <c r="G27" s="94"/>
      <c r="J27" s="94" t="s">
        <v>166</v>
      </c>
      <c r="K27" s="94"/>
    </row>
    <row r="28" spans="5:7" ht="12.75" customHeight="1">
      <c r="E28" s="98" t="str">
        <f>'anexo 03'!D43</f>
        <v>Cristiani Reimers</v>
      </c>
      <c r="F28" s="98"/>
      <c r="G28" s="98"/>
    </row>
  </sheetData>
  <sheetProtection selectLockedCells="1" selectUnlockedCells="1"/>
  <mergeCells count="33">
    <mergeCell ref="B1:K1"/>
    <mergeCell ref="B2:K2"/>
    <mergeCell ref="A3:I3"/>
    <mergeCell ref="J3:K3"/>
    <mergeCell ref="A4:K4"/>
    <mergeCell ref="A5:K5"/>
    <mergeCell ref="A6:A7"/>
    <mergeCell ref="B6:C6"/>
    <mergeCell ref="D6:G7"/>
    <mergeCell ref="H6:H7"/>
    <mergeCell ref="I6:J6"/>
    <mergeCell ref="K6:K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A24:H24"/>
    <mergeCell ref="A26:C26"/>
    <mergeCell ref="E27:G27"/>
    <mergeCell ref="J27:K27"/>
    <mergeCell ref="E28:G28"/>
  </mergeCells>
  <printOptions horizontalCentered="1" verticalCentered="1"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Roman,Regular"&amp;12&amp;A</oddHeader>
    <oddFooter>&amp;C&amp;"Times New Roman,Regular"&amp;12Página &amp;P</oddFooter>
  </headerFooter>
  <drawing r:id="rId3"/>
  <legacyDrawing r:id="rId2"/>
  <oleObjects>
    <oleObject progId="Microsoft Word-Dokument" shapeId="5375756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view="pageBreakPreview" zoomScale="85" zoomScaleSheetLayoutView="85" workbookViewId="0" topLeftCell="A10">
      <selection activeCell="N23" sqref="N23"/>
    </sheetView>
  </sheetViews>
  <sheetFormatPr defaultColWidth="9.140625" defaultRowHeight="12" customHeight="1"/>
  <cols>
    <col min="1" max="1" width="10.28125" style="0" customWidth="1"/>
    <col min="4" max="4" width="4.7109375" style="0" customWidth="1"/>
    <col min="6" max="6" width="8.00390625" style="0" customWidth="1"/>
    <col min="8" max="8" width="14.57421875" style="0" customWidth="1"/>
    <col min="10" max="10" width="4.57421875" style="0" customWidth="1"/>
    <col min="11" max="11" width="2.00390625" style="0" customWidth="1"/>
    <col min="12" max="12" width="10.57421875" style="0" customWidth="1"/>
    <col min="14" max="14" width="10.421875" style="0" customWidth="1"/>
  </cols>
  <sheetData>
    <row r="1" spans="1:25" ht="39.75" customHeight="1">
      <c r="A1" s="99" t="s">
        <v>167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N1" s="100" t="s">
        <v>167</v>
      </c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39.75" customHeight="1">
      <c r="A2" s="99" t="s">
        <v>168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N2" s="101" t="s">
        <v>168</v>
      </c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</row>
    <row r="3" spans="1:25" ht="33.75" customHeight="1">
      <c r="A3" s="102" t="s">
        <v>136</v>
      </c>
      <c r="B3" s="102"/>
      <c r="C3" s="102"/>
      <c r="D3" s="102"/>
      <c r="E3" s="102"/>
      <c r="F3" s="102"/>
      <c r="G3" s="102"/>
      <c r="H3" s="102"/>
      <c r="I3" s="103" t="s">
        <v>169</v>
      </c>
      <c r="J3" s="103"/>
      <c r="K3" s="103"/>
      <c r="L3" s="103"/>
      <c r="N3" s="104" t="s">
        <v>136</v>
      </c>
      <c r="O3" s="104"/>
      <c r="P3" s="104"/>
      <c r="Q3" s="104"/>
      <c r="R3" s="104"/>
      <c r="S3" s="104"/>
      <c r="T3" s="104"/>
      <c r="U3" s="104"/>
      <c r="V3" s="105" t="s">
        <v>169</v>
      </c>
      <c r="W3" s="105"/>
      <c r="X3" s="105"/>
      <c r="Y3" s="105"/>
    </row>
    <row r="4" spans="1:25" ht="33.75" customHeight="1">
      <c r="A4" s="102" t="s">
        <v>3</v>
      </c>
      <c r="B4" s="102"/>
      <c r="C4" s="102"/>
      <c r="D4" s="102"/>
      <c r="E4" s="102"/>
      <c r="F4" s="102"/>
      <c r="G4" s="102"/>
      <c r="H4" s="102"/>
      <c r="I4" s="106"/>
      <c r="J4" s="106"/>
      <c r="K4" s="106"/>
      <c r="L4" s="106"/>
      <c r="N4" s="104" t="s">
        <v>3</v>
      </c>
      <c r="O4" s="104"/>
      <c r="P4" s="104"/>
      <c r="Q4" s="104"/>
      <c r="R4" s="104"/>
      <c r="S4" s="104"/>
      <c r="T4" s="104"/>
      <c r="U4" s="104"/>
      <c r="V4" s="107"/>
      <c r="W4" s="107"/>
      <c r="X4" s="107"/>
      <c r="Y4" s="107"/>
    </row>
    <row r="5" spans="1:25" ht="33.75" customHeight="1">
      <c r="A5" s="102" t="s">
        <v>170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N5" s="108" t="s">
        <v>171</v>
      </c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</row>
    <row r="6" spans="1:25" ht="33.75" customHeight="1">
      <c r="A6" s="109" t="s">
        <v>172</v>
      </c>
      <c r="B6" s="109"/>
      <c r="C6" s="109"/>
      <c r="D6" s="109"/>
      <c r="E6" s="109"/>
      <c r="F6" s="109"/>
      <c r="G6" s="109" t="s">
        <v>173</v>
      </c>
      <c r="H6" s="109"/>
      <c r="I6" s="109" t="s">
        <v>174</v>
      </c>
      <c r="J6" s="109"/>
      <c r="K6" s="109"/>
      <c r="L6" s="109"/>
      <c r="N6" s="5" t="s">
        <v>172</v>
      </c>
      <c r="O6" s="5"/>
      <c r="P6" s="5"/>
      <c r="Q6" s="5"/>
      <c r="R6" s="5"/>
      <c r="S6" s="5"/>
      <c r="T6" s="5" t="s">
        <v>173</v>
      </c>
      <c r="U6" s="5"/>
      <c r="V6" s="5" t="s">
        <v>174</v>
      </c>
      <c r="W6" s="5"/>
      <c r="X6" s="5"/>
      <c r="Y6" s="5"/>
    </row>
    <row r="7" spans="1:25" ht="34.5" customHeight="1">
      <c r="A7" s="110" t="s">
        <v>175</v>
      </c>
      <c r="B7" s="83" t="s">
        <v>9</v>
      </c>
      <c r="C7" s="83"/>
      <c r="D7" s="83"/>
      <c r="E7" s="83"/>
      <c r="F7" s="83"/>
      <c r="G7" s="111">
        <f>G8+G9+G10</f>
        <v>0</v>
      </c>
      <c r="H7" s="111"/>
      <c r="I7" s="111">
        <f>I8+I9+I10</f>
        <v>0</v>
      </c>
      <c r="J7" s="111"/>
      <c r="K7" s="111"/>
      <c r="L7" s="111"/>
      <c r="N7" s="112" t="s">
        <v>175</v>
      </c>
      <c r="O7" s="113" t="s">
        <v>9</v>
      </c>
      <c r="P7" s="113"/>
      <c r="Q7" s="113"/>
      <c r="R7" s="113"/>
      <c r="S7" s="113"/>
      <c r="T7" s="114">
        <f>T8+T9+T10</f>
        <v>208323.36</v>
      </c>
      <c r="U7" s="114"/>
      <c r="V7" s="114">
        <f>V8+679.41</f>
        <v>154257.61000000002</v>
      </c>
      <c r="W7" s="114"/>
      <c r="X7" s="114"/>
      <c r="Y7" s="114"/>
    </row>
    <row r="8" spans="1:25" ht="24.75" customHeight="1">
      <c r="A8" s="72"/>
      <c r="B8" s="83" t="s">
        <v>176</v>
      </c>
      <c r="C8" s="83"/>
      <c r="D8" s="83"/>
      <c r="E8" s="83"/>
      <c r="F8" s="83"/>
      <c r="G8" s="91"/>
      <c r="H8" s="91"/>
      <c r="I8" s="91"/>
      <c r="J8" s="91"/>
      <c r="K8" s="91"/>
      <c r="L8" s="91"/>
      <c r="N8" s="115"/>
      <c r="O8" s="113" t="s">
        <v>176</v>
      </c>
      <c r="P8" s="113"/>
      <c r="Q8" s="113"/>
      <c r="R8" s="113"/>
      <c r="S8" s="113"/>
      <c r="T8" s="114">
        <v>173403.36</v>
      </c>
      <c r="U8" s="114"/>
      <c r="V8" s="114">
        <f>52538.9+19915.62+1763.36+79360.32</f>
        <v>153578.2</v>
      </c>
      <c r="W8" s="114"/>
      <c r="X8" s="114"/>
      <c r="Y8" s="114"/>
    </row>
    <row r="9" spans="1:25" ht="24.75" customHeight="1">
      <c r="A9" s="72"/>
      <c r="B9" s="83" t="s">
        <v>177</v>
      </c>
      <c r="C9" s="83"/>
      <c r="D9" s="83"/>
      <c r="E9" s="83"/>
      <c r="F9" s="83"/>
      <c r="G9" s="116"/>
      <c r="H9" s="116"/>
      <c r="I9" s="89"/>
      <c r="J9" s="89"/>
      <c r="K9" s="89"/>
      <c r="L9" s="89"/>
      <c r="N9" s="115"/>
      <c r="O9" s="113" t="s">
        <v>177</v>
      </c>
      <c r="P9" s="113"/>
      <c r="Q9" s="113"/>
      <c r="R9" s="113"/>
      <c r="S9" s="113"/>
      <c r="T9" s="117">
        <v>7370</v>
      </c>
      <c r="U9" s="117"/>
      <c r="V9" s="76" t="s">
        <v>178</v>
      </c>
      <c r="W9" s="76"/>
      <c r="X9" s="76"/>
      <c r="Y9" s="76"/>
    </row>
    <row r="10" spans="1:25" ht="24.75" customHeight="1">
      <c r="A10" s="72"/>
      <c r="B10" s="83" t="s">
        <v>179</v>
      </c>
      <c r="C10" s="83"/>
      <c r="D10" s="83"/>
      <c r="E10" s="83"/>
      <c r="F10" s="83"/>
      <c r="G10" s="91">
        <f>G11+G12</f>
        <v>0</v>
      </c>
      <c r="H10" s="91"/>
      <c r="I10" s="91">
        <f>I11+I12</f>
        <v>0</v>
      </c>
      <c r="J10" s="91"/>
      <c r="K10" s="91"/>
      <c r="L10" s="91"/>
      <c r="N10" s="115"/>
      <c r="O10" s="113" t="s">
        <v>179</v>
      </c>
      <c r="P10" s="113"/>
      <c r="Q10" s="113"/>
      <c r="R10" s="113"/>
      <c r="S10" s="113"/>
      <c r="T10" s="114">
        <v>27550</v>
      </c>
      <c r="U10" s="114"/>
      <c r="V10" s="118">
        <f>V11+V12</f>
        <v>0</v>
      </c>
      <c r="W10" s="118"/>
      <c r="X10" s="118"/>
      <c r="Y10" s="118"/>
    </row>
    <row r="11" spans="1:25" ht="24.75" customHeight="1">
      <c r="A11" s="72"/>
      <c r="B11" s="48" t="s">
        <v>180</v>
      </c>
      <c r="C11" s="48"/>
      <c r="D11" s="48"/>
      <c r="E11" s="48"/>
      <c r="F11" s="48"/>
      <c r="G11" s="89"/>
      <c r="H11" s="89"/>
      <c r="I11" s="89"/>
      <c r="J11" s="89"/>
      <c r="K11" s="89"/>
      <c r="L11" s="89"/>
      <c r="N11" s="115"/>
      <c r="O11" s="119" t="s">
        <v>180</v>
      </c>
      <c r="P11" s="119"/>
      <c r="Q11" s="119"/>
      <c r="R11" s="119"/>
      <c r="S11" s="119"/>
      <c r="T11" s="120">
        <v>25200</v>
      </c>
      <c r="U11" s="120"/>
      <c r="V11" s="121"/>
      <c r="W11" s="121"/>
      <c r="X11" s="121"/>
      <c r="Y11" s="121"/>
    </row>
    <row r="12" spans="1:25" ht="24.75" customHeight="1">
      <c r="A12" s="72"/>
      <c r="B12" s="48" t="s">
        <v>181</v>
      </c>
      <c r="C12" s="48"/>
      <c r="D12" s="48"/>
      <c r="E12" s="48"/>
      <c r="F12" s="48"/>
      <c r="G12" s="89"/>
      <c r="H12" s="89"/>
      <c r="I12" s="89"/>
      <c r="J12" s="89"/>
      <c r="K12" s="89"/>
      <c r="L12" s="89"/>
      <c r="N12" s="115"/>
      <c r="O12" s="119" t="s">
        <v>181</v>
      </c>
      <c r="P12" s="119"/>
      <c r="Q12" s="119"/>
      <c r="R12" s="119"/>
      <c r="S12" s="119"/>
      <c r="T12" s="120">
        <v>2350</v>
      </c>
      <c r="U12" s="120"/>
      <c r="V12" s="121"/>
      <c r="W12" s="121"/>
      <c r="X12" s="121"/>
      <c r="Y12" s="121"/>
    </row>
    <row r="13" spans="1:25" ht="34.5" customHeight="1">
      <c r="A13" s="110" t="s">
        <v>182</v>
      </c>
      <c r="B13" s="83" t="s">
        <v>21</v>
      </c>
      <c r="C13" s="83"/>
      <c r="D13" s="83"/>
      <c r="E13" s="83"/>
      <c r="F13" s="83"/>
      <c r="G13" s="111">
        <f>G14+G18</f>
        <v>200000</v>
      </c>
      <c r="H13" s="111"/>
      <c r="I13" s="111">
        <f>I14+I18</f>
        <v>207642</v>
      </c>
      <c r="J13" s="111"/>
      <c r="K13" s="111"/>
      <c r="L13" s="111"/>
      <c r="N13" s="112" t="s">
        <v>182</v>
      </c>
      <c r="O13" s="113" t="s">
        <v>21</v>
      </c>
      <c r="P13" s="113"/>
      <c r="Q13" s="113"/>
      <c r="R13" s="113"/>
      <c r="S13" s="113"/>
      <c r="T13" s="114">
        <f>T14+T18</f>
        <v>6400</v>
      </c>
      <c r="U13" s="114"/>
      <c r="V13" s="118">
        <f>V14+V18</f>
        <v>0</v>
      </c>
      <c r="W13" s="118"/>
      <c r="X13" s="118"/>
      <c r="Y13" s="118"/>
    </row>
    <row r="14" spans="1:25" ht="24.75" customHeight="1">
      <c r="A14" s="110" t="s">
        <v>183</v>
      </c>
      <c r="B14" s="83" t="s">
        <v>184</v>
      </c>
      <c r="C14" s="83"/>
      <c r="D14" s="83"/>
      <c r="E14" s="83"/>
      <c r="F14" s="83"/>
      <c r="G14" s="91">
        <f>G15+G16+G17</f>
        <v>0</v>
      </c>
      <c r="H14" s="91"/>
      <c r="I14" s="91">
        <f>I15+I16+I17</f>
        <v>0</v>
      </c>
      <c r="J14" s="91"/>
      <c r="K14" s="91"/>
      <c r="L14" s="91"/>
      <c r="N14" s="112" t="s">
        <v>183</v>
      </c>
      <c r="O14" s="113" t="s">
        <v>184</v>
      </c>
      <c r="P14" s="113"/>
      <c r="Q14" s="113"/>
      <c r="R14" s="113"/>
      <c r="S14" s="113"/>
      <c r="T14" s="118">
        <f>T15+T16+T17</f>
        <v>0</v>
      </c>
      <c r="U14" s="118"/>
      <c r="V14" s="118">
        <f>V15+V16+V17</f>
        <v>0</v>
      </c>
      <c r="W14" s="118"/>
      <c r="X14" s="118"/>
      <c r="Y14" s="118"/>
    </row>
    <row r="15" spans="1:25" ht="24.75" customHeight="1">
      <c r="A15" s="72"/>
      <c r="B15" s="48" t="s">
        <v>185</v>
      </c>
      <c r="C15" s="48"/>
      <c r="D15" s="48"/>
      <c r="E15" s="48"/>
      <c r="F15" s="48"/>
      <c r="G15" s="89"/>
      <c r="H15" s="89"/>
      <c r="I15" s="89"/>
      <c r="J15" s="89"/>
      <c r="K15" s="89"/>
      <c r="L15" s="89"/>
      <c r="N15" s="115"/>
      <c r="O15" s="119" t="s">
        <v>185</v>
      </c>
      <c r="P15" s="119"/>
      <c r="Q15" s="119"/>
      <c r="R15" s="119"/>
      <c r="S15" s="119"/>
      <c r="T15" s="121"/>
      <c r="U15" s="121"/>
      <c r="V15" s="121"/>
      <c r="W15" s="121"/>
      <c r="X15" s="121"/>
      <c r="Y15" s="121"/>
    </row>
    <row r="16" spans="1:25" ht="24.75" customHeight="1">
      <c r="A16" s="72"/>
      <c r="B16" s="48" t="s">
        <v>186</v>
      </c>
      <c r="C16" s="48"/>
      <c r="D16" s="48"/>
      <c r="E16" s="48"/>
      <c r="F16" s="48"/>
      <c r="G16" s="89"/>
      <c r="H16" s="89"/>
      <c r="I16" s="89"/>
      <c r="J16" s="89"/>
      <c r="K16" s="89"/>
      <c r="L16" s="89"/>
      <c r="N16" s="115"/>
      <c r="O16" s="119" t="s">
        <v>186</v>
      </c>
      <c r="P16" s="119"/>
      <c r="Q16" s="119"/>
      <c r="R16" s="119"/>
      <c r="S16" s="119"/>
      <c r="T16" s="121"/>
      <c r="U16" s="121"/>
      <c r="V16" s="121"/>
      <c r="W16" s="121"/>
      <c r="X16" s="121"/>
      <c r="Y16" s="121"/>
    </row>
    <row r="17" spans="1:25" ht="24.75" customHeight="1">
      <c r="A17" s="72"/>
      <c r="B17" s="48" t="s">
        <v>187</v>
      </c>
      <c r="C17" s="48"/>
      <c r="D17" s="48"/>
      <c r="E17" s="48"/>
      <c r="F17" s="48"/>
      <c r="G17" s="89"/>
      <c r="H17" s="89"/>
      <c r="I17" s="89"/>
      <c r="J17" s="89"/>
      <c r="K17" s="89"/>
      <c r="L17" s="89"/>
      <c r="N17" s="115"/>
      <c r="O17" s="119" t="s">
        <v>187</v>
      </c>
      <c r="P17" s="119"/>
      <c r="Q17" s="119"/>
      <c r="R17" s="119"/>
      <c r="S17" s="119"/>
      <c r="T17" s="121"/>
      <c r="U17" s="121"/>
      <c r="V17" s="121"/>
      <c r="W17" s="121"/>
      <c r="X17" s="121"/>
      <c r="Y17" s="121"/>
    </row>
    <row r="18" spans="1:25" ht="24.75" customHeight="1">
      <c r="A18" s="110" t="s">
        <v>188</v>
      </c>
      <c r="B18" s="83" t="s">
        <v>189</v>
      </c>
      <c r="C18" s="83"/>
      <c r="D18" s="83"/>
      <c r="E18" s="83"/>
      <c r="F18" s="83"/>
      <c r="G18" s="122">
        <v>200000</v>
      </c>
      <c r="H18" s="122"/>
      <c r="I18" s="122">
        <f>'anexo 03'!F39</f>
        <v>207642</v>
      </c>
      <c r="J18" s="122"/>
      <c r="K18" s="122"/>
      <c r="L18" s="122"/>
      <c r="N18" s="112" t="s">
        <v>188</v>
      </c>
      <c r="O18" s="113" t="s">
        <v>189</v>
      </c>
      <c r="P18" s="113"/>
      <c r="Q18" s="113"/>
      <c r="R18" s="113"/>
      <c r="S18" s="113"/>
      <c r="T18" s="123">
        <v>6400</v>
      </c>
      <c r="U18" s="123"/>
      <c r="V18" s="121"/>
      <c r="W18" s="121"/>
      <c r="X18" s="121"/>
      <c r="Y18" s="121"/>
    </row>
    <row r="19" spans="1:25" ht="24.75" customHeight="1">
      <c r="A19" s="72"/>
      <c r="B19" s="124" t="s">
        <v>190</v>
      </c>
      <c r="C19" s="124"/>
      <c r="D19" s="124"/>
      <c r="E19" s="124"/>
      <c r="F19" s="124"/>
      <c r="G19" s="111">
        <f>G7+G13</f>
        <v>200000</v>
      </c>
      <c r="H19" s="111"/>
      <c r="I19" s="111">
        <f>I7+I13</f>
        <v>207642</v>
      </c>
      <c r="J19" s="111"/>
      <c r="K19" s="111"/>
      <c r="L19" s="111"/>
      <c r="N19" s="115"/>
      <c r="O19" s="76" t="s">
        <v>190</v>
      </c>
      <c r="P19" s="76"/>
      <c r="Q19" s="76"/>
      <c r="R19" s="76"/>
      <c r="S19" s="76"/>
      <c r="T19" s="114">
        <f>T7+T13</f>
        <v>214723.36</v>
      </c>
      <c r="U19" s="114"/>
      <c r="V19" s="114">
        <f>V7+V13</f>
        <v>154257.61000000002</v>
      </c>
      <c r="W19" s="114"/>
      <c r="X19" s="114"/>
      <c r="Y19" s="114"/>
    </row>
    <row r="20" spans="1:25" ht="16.5" customHeight="1">
      <c r="A20" s="125" t="s">
        <v>191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N20" s="125" t="s">
        <v>191</v>
      </c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</row>
    <row r="21" spans="1:14" ht="16.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N21" t="s">
        <v>192</v>
      </c>
    </row>
    <row r="22" spans="1:23" ht="16.5" customHeight="1">
      <c r="A22" s="97" t="str">
        <f>'anexo 03'!A42:C42</f>
        <v>Em: 29/06/2012</v>
      </c>
      <c r="B22" s="97"/>
      <c r="C22" s="97"/>
      <c r="D22" s="126"/>
      <c r="E22" s="126"/>
      <c r="F22" s="126"/>
      <c r="G22" s="126"/>
      <c r="H22" s="126"/>
      <c r="I22" s="126"/>
      <c r="J22" s="126"/>
      <c r="N22" s="80" t="s">
        <v>132</v>
      </c>
      <c r="O22" s="80"/>
      <c r="P22" s="80"/>
      <c r="Q22" s="126"/>
      <c r="R22" s="126"/>
      <c r="S22" s="126"/>
      <c r="T22" s="126"/>
      <c r="U22" s="126"/>
      <c r="V22" s="126"/>
      <c r="W22" s="126"/>
    </row>
    <row r="23" spans="3:25" ht="16.5" customHeight="1">
      <c r="C23" s="94" t="s">
        <v>193</v>
      </c>
      <c r="D23" s="94"/>
      <c r="E23" s="94"/>
      <c r="F23" s="94"/>
      <c r="G23" s="94"/>
      <c r="H23" s="94" t="s">
        <v>194</v>
      </c>
      <c r="I23" s="94"/>
      <c r="J23" s="94"/>
      <c r="K23" s="94"/>
      <c r="L23" s="94"/>
      <c r="P23" s="94" t="s">
        <v>195</v>
      </c>
      <c r="Q23" s="94"/>
      <c r="R23" s="94"/>
      <c r="S23" s="94"/>
      <c r="T23" s="94"/>
      <c r="U23" s="94" t="s">
        <v>194</v>
      </c>
      <c r="V23" s="94"/>
      <c r="W23" s="94"/>
      <c r="X23" s="94"/>
      <c r="Y23" s="94"/>
    </row>
    <row r="24" spans="4:19" ht="25.5" customHeight="1">
      <c r="D24" s="127" t="str">
        <f>'anexo 03'!D43</f>
        <v>Cristiani Reimers</v>
      </c>
      <c r="E24" s="127"/>
      <c r="Q24" s="98" t="str">
        <f>'anexo 03'!D43</f>
        <v>Cristiani Reimers</v>
      </c>
      <c r="R24" s="98"/>
      <c r="S24" s="98"/>
    </row>
  </sheetData>
  <sheetProtection selectLockedCells="1" selectUnlockedCells="1"/>
  <mergeCells count="108">
    <mergeCell ref="A1:L1"/>
    <mergeCell ref="N1:Y1"/>
    <mergeCell ref="A2:L2"/>
    <mergeCell ref="N2:Y2"/>
    <mergeCell ref="A3:H3"/>
    <mergeCell ref="I3:L3"/>
    <mergeCell ref="N3:U3"/>
    <mergeCell ref="V3:Y3"/>
    <mergeCell ref="A4:H4"/>
    <mergeCell ref="I4:L4"/>
    <mergeCell ref="N4:U4"/>
    <mergeCell ref="V4:Y4"/>
    <mergeCell ref="A5:L5"/>
    <mergeCell ref="N5:Y5"/>
    <mergeCell ref="A6:F6"/>
    <mergeCell ref="G6:H6"/>
    <mergeCell ref="I6:L6"/>
    <mergeCell ref="N6:S6"/>
    <mergeCell ref="T6:U6"/>
    <mergeCell ref="V6:Y6"/>
    <mergeCell ref="B7:F7"/>
    <mergeCell ref="G7:H7"/>
    <mergeCell ref="I7:L7"/>
    <mergeCell ref="O7:S7"/>
    <mergeCell ref="T7:U7"/>
    <mergeCell ref="V7:Y7"/>
    <mergeCell ref="B8:F8"/>
    <mergeCell ref="G8:H8"/>
    <mergeCell ref="I8:L8"/>
    <mergeCell ref="O8:S8"/>
    <mergeCell ref="T8:U8"/>
    <mergeCell ref="V8:Y8"/>
    <mergeCell ref="B9:F9"/>
    <mergeCell ref="G9:H9"/>
    <mergeCell ref="I9:L9"/>
    <mergeCell ref="O9:S9"/>
    <mergeCell ref="T9:U9"/>
    <mergeCell ref="V9:Y9"/>
    <mergeCell ref="B10:F10"/>
    <mergeCell ref="G10:H10"/>
    <mergeCell ref="I10:L10"/>
    <mergeCell ref="O10:S10"/>
    <mergeCell ref="T10:U10"/>
    <mergeCell ref="V10:Y10"/>
    <mergeCell ref="B11:F11"/>
    <mergeCell ref="G11:H11"/>
    <mergeCell ref="I11:L11"/>
    <mergeCell ref="O11:S11"/>
    <mergeCell ref="T11:U11"/>
    <mergeCell ref="V11:Y11"/>
    <mergeCell ref="B12:F12"/>
    <mergeCell ref="G12:H12"/>
    <mergeCell ref="I12:L12"/>
    <mergeCell ref="O12:S12"/>
    <mergeCell ref="T12:U12"/>
    <mergeCell ref="V12:Y12"/>
    <mergeCell ref="B13:F13"/>
    <mergeCell ref="G13:H13"/>
    <mergeCell ref="I13:L13"/>
    <mergeCell ref="O13:S13"/>
    <mergeCell ref="T13:U13"/>
    <mergeCell ref="V13:Y13"/>
    <mergeCell ref="B14:F14"/>
    <mergeCell ref="G14:H14"/>
    <mergeCell ref="I14:L14"/>
    <mergeCell ref="O14:S14"/>
    <mergeCell ref="T14:U14"/>
    <mergeCell ref="V14:Y14"/>
    <mergeCell ref="B15:F15"/>
    <mergeCell ref="G15:H15"/>
    <mergeCell ref="I15:L15"/>
    <mergeCell ref="O15:S15"/>
    <mergeCell ref="T15:U15"/>
    <mergeCell ref="V15:Y15"/>
    <mergeCell ref="B16:F16"/>
    <mergeCell ref="G16:H16"/>
    <mergeCell ref="I16:L16"/>
    <mergeCell ref="O16:S16"/>
    <mergeCell ref="T16:U16"/>
    <mergeCell ref="V16:Y16"/>
    <mergeCell ref="B17:F17"/>
    <mergeCell ref="G17:H17"/>
    <mergeCell ref="I17:L17"/>
    <mergeCell ref="O17:S17"/>
    <mergeCell ref="T17:U17"/>
    <mergeCell ref="V17:Y17"/>
    <mergeCell ref="B18:F18"/>
    <mergeCell ref="G18:H18"/>
    <mergeCell ref="I18:L18"/>
    <mergeCell ref="O18:S18"/>
    <mergeCell ref="T18:U18"/>
    <mergeCell ref="V18:Y18"/>
    <mergeCell ref="B19:F19"/>
    <mergeCell ref="G19:H19"/>
    <mergeCell ref="I19:L19"/>
    <mergeCell ref="O19:S19"/>
    <mergeCell ref="T19:U19"/>
    <mergeCell ref="V19:Y19"/>
    <mergeCell ref="A20:L20"/>
    <mergeCell ref="N20:Y20"/>
    <mergeCell ref="A22:C22"/>
    <mergeCell ref="N22:P22"/>
    <mergeCell ref="C23:G23"/>
    <mergeCell ref="H23:L23"/>
    <mergeCell ref="P23:T23"/>
    <mergeCell ref="U23:Y23"/>
    <mergeCell ref="D24:E24"/>
    <mergeCell ref="Q24:S24"/>
  </mergeCells>
  <printOptions horizontalCentered="1" verticalCentered="1"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  <drawing r:id="rId4"/>
  <legacyDrawing r:id="rId3"/>
  <oleObjects>
    <oleObject progId="Microsoft Word-Dokument" shapeId="53519608" r:id="rId1"/>
    <oleObject progId="Microsoft Word-Dokument" shapeId="53521884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="85" zoomScaleSheetLayoutView="85" workbookViewId="0" topLeftCell="A1">
      <selection activeCell="F14" sqref="F14"/>
    </sheetView>
  </sheetViews>
  <sheetFormatPr defaultColWidth="9.140625" defaultRowHeight="12.75"/>
  <cols>
    <col min="1" max="1" width="5.421875" style="0" customWidth="1"/>
    <col min="5" max="5" width="13.421875" style="0" customWidth="1"/>
    <col min="6" max="6" width="5.421875" style="0" customWidth="1"/>
    <col min="7" max="7" width="13.8515625" style="0" customWidth="1"/>
    <col min="8" max="8" width="15.140625" style="0" customWidth="1"/>
    <col min="9" max="9" width="13.8515625" style="0" customWidth="1"/>
    <col min="10" max="10" width="17.7109375" style="0" customWidth="1"/>
    <col min="11" max="11" width="13.8515625" style="0" customWidth="1"/>
    <col min="12" max="12" width="16.8515625" style="0" customWidth="1"/>
  </cols>
  <sheetData>
    <row r="1" spans="1:14" ht="39.75" customHeight="1">
      <c r="A1" s="100" t="s">
        <v>196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28"/>
      <c r="N1" s="128"/>
    </row>
    <row r="2" spans="1:14" ht="31.5" customHeight="1">
      <c r="A2" s="101" t="s">
        <v>197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28"/>
      <c r="N2" s="128"/>
    </row>
    <row r="3" spans="1:14" ht="16.5" customHeight="1">
      <c r="A3" s="5" t="s">
        <v>198</v>
      </c>
      <c r="B3" s="5" t="s">
        <v>199</v>
      </c>
      <c r="C3" s="5"/>
      <c r="D3" s="5"/>
      <c r="E3" s="5"/>
      <c r="F3" s="5" t="s">
        <v>200</v>
      </c>
      <c r="G3" s="129" t="s">
        <v>201</v>
      </c>
      <c r="H3" s="129"/>
      <c r="I3" s="129" t="s">
        <v>202</v>
      </c>
      <c r="J3" s="129"/>
      <c r="K3" s="129" t="s">
        <v>203</v>
      </c>
      <c r="L3" s="129"/>
      <c r="M3" s="130"/>
      <c r="N3" s="130"/>
    </row>
    <row r="4" spans="1:14" ht="15" customHeight="1">
      <c r="A4" s="5"/>
      <c r="B4" s="5"/>
      <c r="C4" s="5"/>
      <c r="D4" s="5"/>
      <c r="E4" s="5"/>
      <c r="F4" s="5"/>
      <c r="G4" s="129"/>
      <c r="H4" s="129"/>
      <c r="I4" s="129"/>
      <c r="J4" s="129"/>
      <c r="K4" s="129"/>
      <c r="L4" s="129"/>
      <c r="M4" s="131"/>
      <c r="N4" s="131"/>
    </row>
    <row r="5" spans="1:12" ht="12.75" customHeight="1">
      <c r="A5" s="5"/>
      <c r="B5" s="5"/>
      <c r="C5" s="5"/>
      <c r="D5" s="5"/>
      <c r="E5" s="5"/>
      <c r="F5" s="5"/>
      <c r="G5" s="132" t="s">
        <v>204</v>
      </c>
      <c r="H5" s="133" t="s">
        <v>205</v>
      </c>
      <c r="I5" s="132" t="s">
        <v>206</v>
      </c>
      <c r="J5" s="133" t="s">
        <v>205</v>
      </c>
      <c r="K5" s="132" t="s">
        <v>206</v>
      </c>
      <c r="L5" s="133" t="s">
        <v>205</v>
      </c>
    </row>
    <row r="6" spans="1:12" s="138" customFormat="1" ht="25.5" customHeight="1">
      <c r="A6" s="134" t="s">
        <v>207</v>
      </c>
      <c r="B6" s="135" t="s">
        <v>208</v>
      </c>
      <c r="C6" s="135"/>
      <c r="D6" s="135"/>
      <c r="E6" s="135"/>
      <c r="F6" s="136" t="s">
        <v>207</v>
      </c>
      <c r="G6" s="137" t="s">
        <v>209</v>
      </c>
      <c r="H6" s="137"/>
      <c r="I6" s="137" t="s">
        <v>210</v>
      </c>
      <c r="J6" s="137"/>
      <c r="K6" s="137" t="s">
        <v>211</v>
      </c>
      <c r="L6" s="137"/>
    </row>
    <row r="7" spans="1:12" s="138" customFormat="1" ht="25.5" customHeight="1">
      <c r="A7" s="134" t="s">
        <v>212</v>
      </c>
      <c r="B7" s="139" t="s">
        <v>213</v>
      </c>
      <c r="C7" s="139"/>
      <c r="D7" s="139"/>
      <c r="E7" s="139"/>
      <c r="F7" s="136" t="s">
        <v>207</v>
      </c>
      <c r="G7" s="137" t="s">
        <v>214</v>
      </c>
      <c r="H7" s="137"/>
      <c r="I7" s="137" t="s">
        <v>215</v>
      </c>
      <c r="J7" s="137"/>
      <c r="K7" s="137" t="s">
        <v>216</v>
      </c>
      <c r="L7" s="137"/>
    </row>
    <row r="8" spans="1:12" s="138" customFormat="1" ht="25.5" customHeight="1">
      <c r="A8" s="134" t="s">
        <v>217</v>
      </c>
      <c r="B8" s="135" t="s">
        <v>218</v>
      </c>
      <c r="C8" s="135"/>
      <c r="D8" s="135"/>
      <c r="E8" s="135"/>
      <c r="F8" s="136" t="s">
        <v>207</v>
      </c>
      <c r="G8" s="137" t="s">
        <v>219</v>
      </c>
      <c r="H8" s="137"/>
      <c r="I8" s="137" t="s">
        <v>220</v>
      </c>
      <c r="J8" s="137"/>
      <c r="K8" s="137" t="s">
        <v>221</v>
      </c>
      <c r="L8" s="137"/>
    </row>
    <row r="9" spans="1:12" s="138" customFormat="1" ht="37.5" customHeight="1">
      <c r="A9" s="134" t="s">
        <v>222</v>
      </c>
      <c r="B9" s="135" t="s">
        <v>223</v>
      </c>
      <c r="C9" s="135"/>
      <c r="D9" s="135"/>
      <c r="E9" s="135"/>
      <c r="F9" s="136" t="s">
        <v>207</v>
      </c>
      <c r="G9" s="137" t="s">
        <v>224</v>
      </c>
      <c r="H9" s="137"/>
      <c r="I9" s="137" t="s">
        <v>225</v>
      </c>
      <c r="J9" s="137"/>
      <c r="K9" s="137" t="s">
        <v>226</v>
      </c>
      <c r="L9" s="137"/>
    </row>
    <row r="10" spans="1:12" s="138" customFormat="1" ht="25.5" customHeight="1">
      <c r="A10" s="134" t="s">
        <v>227</v>
      </c>
      <c r="B10" s="135" t="s">
        <v>228</v>
      </c>
      <c r="C10" s="135"/>
      <c r="D10" s="135"/>
      <c r="E10" s="135"/>
      <c r="F10" s="136" t="s">
        <v>207</v>
      </c>
      <c r="G10" s="137" t="s">
        <v>229</v>
      </c>
      <c r="H10" s="137"/>
      <c r="I10" s="137" t="s">
        <v>230</v>
      </c>
      <c r="J10" s="137"/>
      <c r="K10" s="137" t="s">
        <v>231</v>
      </c>
      <c r="L10" s="137"/>
    </row>
    <row r="11" spans="1:12" s="138" customFormat="1" ht="37.5" customHeight="1">
      <c r="A11" s="134" t="s">
        <v>232</v>
      </c>
      <c r="B11" s="135" t="s">
        <v>233</v>
      </c>
      <c r="C11" s="135"/>
      <c r="D11" s="135"/>
      <c r="E11" s="135"/>
      <c r="F11" s="136" t="s">
        <v>207</v>
      </c>
      <c r="G11" s="137" t="s">
        <v>234</v>
      </c>
      <c r="H11" s="137"/>
      <c r="I11" s="137" t="s">
        <v>235</v>
      </c>
      <c r="J11" s="137"/>
      <c r="K11" s="137" t="s">
        <v>236</v>
      </c>
      <c r="L11" s="137"/>
    </row>
    <row r="12" spans="1:12" s="138" customFormat="1" ht="37.5" customHeight="1">
      <c r="A12" s="134" t="s">
        <v>237</v>
      </c>
      <c r="B12" s="135" t="s">
        <v>238</v>
      </c>
      <c r="C12" s="135"/>
      <c r="D12" s="135"/>
      <c r="E12" s="135"/>
      <c r="F12" s="136" t="s">
        <v>207</v>
      </c>
      <c r="G12" s="137" t="s">
        <v>239</v>
      </c>
      <c r="H12" s="137"/>
      <c r="I12" s="137" t="s">
        <v>240</v>
      </c>
      <c r="J12" s="137"/>
      <c r="K12" s="137" t="s">
        <v>241</v>
      </c>
      <c r="L12" s="137"/>
    </row>
    <row r="13" spans="1:12" s="138" customFormat="1" ht="25.5" customHeight="1">
      <c r="A13" s="134" t="s">
        <v>242</v>
      </c>
      <c r="B13" s="140" t="s">
        <v>243</v>
      </c>
      <c r="C13" s="140"/>
      <c r="D13" s="140"/>
      <c r="E13" s="140"/>
      <c r="F13" s="136" t="s">
        <v>207</v>
      </c>
      <c r="G13" s="137" t="s">
        <v>244</v>
      </c>
      <c r="H13" s="137"/>
      <c r="I13" s="141" t="s">
        <v>245</v>
      </c>
      <c r="J13" s="141"/>
      <c r="K13" s="137" t="s">
        <v>246</v>
      </c>
      <c r="L13" s="137"/>
    </row>
    <row r="14" spans="1:12" s="138" customFormat="1" ht="25.5" customHeight="1">
      <c r="A14" s="134" t="s">
        <v>247</v>
      </c>
      <c r="B14" s="135" t="s">
        <v>248</v>
      </c>
      <c r="C14" s="135"/>
      <c r="D14" s="135"/>
      <c r="E14" s="135"/>
      <c r="F14" s="136" t="s">
        <v>212</v>
      </c>
      <c r="G14" s="137" t="s">
        <v>249</v>
      </c>
      <c r="H14" s="137"/>
      <c r="I14" s="137" t="s">
        <v>250</v>
      </c>
      <c r="J14" s="137"/>
      <c r="K14" s="137" t="s">
        <v>251</v>
      </c>
      <c r="L14" s="137"/>
    </row>
    <row r="15" spans="1:12" s="138" customFormat="1" ht="37.5" customHeight="1">
      <c r="A15" s="134" t="s">
        <v>122</v>
      </c>
      <c r="B15" s="142" t="s">
        <v>164</v>
      </c>
      <c r="C15" s="142"/>
      <c r="D15" s="142"/>
      <c r="E15" s="142"/>
      <c r="F15" s="136" t="s">
        <v>207</v>
      </c>
      <c r="G15" s="143" t="s">
        <v>252</v>
      </c>
      <c r="H15" s="143"/>
      <c r="I15" s="137" t="s">
        <v>253</v>
      </c>
      <c r="J15" s="137"/>
      <c r="K15" s="143" t="s">
        <v>254</v>
      </c>
      <c r="L15" s="143"/>
    </row>
    <row r="16" spans="1:12" ht="37.5" customHeight="1">
      <c r="A16" s="144" t="s">
        <v>255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</row>
    <row r="17" spans="1:12" ht="15" customHeight="1">
      <c r="A17" s="145" t="str">
        <f>'anexo 03'!A42:C42</f>
        <v>Em: 29/06/2012</v>
      </c>
      <c r="B17" s="145"/>
      <c r="C17" s="145"/>
      <c r="D17" s="146"/>
      <c r="E17" s="146"/>
      <c r="F17" s="146"/>
      <c r="G17" s="146"/>
      <c r="H17" s="145"/>
      <c r="I17" s="145"/>
      <c r="J17" s="145"/>
      <c r="K17" s="145"/>
      <c r="L17" s="145"/>
    </row>
    <row r="18" spans="1:12" ht="15" customHeight="1">
      <c r="A18" s="145"/>
      <c r="B18" s="145"/>
      <c r="C18" s="145"/>
      <c r="D18" s="146"/>
      <c r="E18" s="146"/>
      <c r="F18" s="146"/>
      <c r="G18" s="146"/>
      <c r="H18" s="145"/>
      <c r="I18" s="147"/>
      <c r="J18" s="147"/>
      <c r="K18" s="147"/>
      <c r="L18" s="145"/>
    </row>
    <row r="19" spans="1:12" ht="12.75">
      <c r="A19" s="146"/>
      <c r="B19" s="146"/>
      <c r="C19" s="146"/>
      <c r="D19" s="146"/>
      <c r="E19" s="146"/>
      <c r="F19" s="146"/>
      <c r="G19" s="146"/>
      <c r="H19" s="145" t="s">
        <v>256</v>
      </c>
      <c r="I19" s="145"/>
      <c r="J19" s="145"/>
      <c r="K19" s="145"/>
      <c r="L19" s="145"/>
    </row>
    <row r="20" spans="1:12" ht="12.75">
      <c r="A20" s="146"/>
      <c r="B20" s="146"/>
      <c r="C20" s="146"/>
      <c r="D20" s="146"/>
      <c r="E20" s="146"/>
      <c r="F20" s="146"/>
      <c r="G20" s="146"/>
      <c r="H20" s="146"/>
      <c r="I20" s="148" t="s">
        <v>257</v>
      </c>
      <c r="J20" s="148"/>
      <c r="K20" s="148"/>
      <c r="L20" s="146"/>
    </row>
  </sheetData>
  <sheetProtection selectLockedCells="1" selectUnlockedCells="1"/>
  <mergeCells count="53">
    <mergeCell ref="A1:L1"/>
    <mergeCell ref="A2:L2"/>
    <mergeCell ref="A3:A5"/>
    <mergeCell ref="B3:E5"/>
    <mergeCell ref="F3:F5"/>
    <mergeCell ref="G3:H4"/>
    <mergeCell ref="I3:J4"/>
    <mergeCell ref="K3:L4"/>
    <mergeCell ref="B6:E6"/>
    <mergeCell ref="G6:H6"/>
    <mergeCell ref="I6:J6"/>
    <mergeCell ref="K6:L6"/>
    <mergeCell ref="B7:E7"/>
    <mergeCell ref="G7:H7"/>
    <mergeCell ref="I7:J7"/>
    <mergeCell ref="K7:L7"/>
    <mergeCell ref="B8:E8"/>
    <mergeCell ref="G8:H8"/>
    <mergeCell ref="I8:J8"/>
    <mergeCell ref="K8:L8"/>
    <mergeCell ref="B9:E9"/>
    <mergeCell ref="G9:H9"/>
    <mergeCell ref="I9:J9"/>
    <mergeCell ref="K9:L9"/>
    <mergeCell ref="B10:E10"/>
    <mergeCell ref="G10:H10"/>
    <mergeCell ref="I10:J10"/>
    <mergeCell ref="K10:L10"/>
    <mergeCell ref="B11:E11"/>
    <mergeCell ref="G11:H11"/>
    <mergeCell ref="I11:J11"/>
    <mergeCell ref="K11:L11"/>
    <mergeCell ref="B12:E12"/>
    <mergeCell ref="G12:H12"/>
    <mergeCell ref="I12:J12"/>
    <mergeCell ref="K12:L12"/>
    <mergeCell ref="B13:E13"/>
    <mergeCell ref="G13:H13"/>
    <mergeCell ref="I13:J13"/>
    <mergeCell ref="K13:L13"/>
    <mergeCell ref="B14:E14"/>
    <mergeCell ref="G14:H14"/>
    <mergeCell ref="I14:J14"/>
    <mergeCell ref="K14:L14"/>
    <mergeCell ref="B15:E15"/>
    <mergeCell ref="G15:H15"/>
    <mergeCell ref="I15:J15"/>
    <mergeCell ref="K15:L15"/>
    <mergeCell ref="A16:L16"/>
    <mergeCell ref="A17:C17"/>
    <mergeCell ref="H17:L17"/>
    <mergeCell ref="H19:L19"/>
    <mergeCell ref="I20:K20"/>
  </mergeCells>
  <printOptions/>
  <pageMargins left="0.7875" right="0.5118055555555555" top="0.8555555555555556" bottom="0.4618055555555556" header="0.5902777777777778" footer="0.19652777777777777"/>
  <pageSetup horizontalDpi="300" verticalDpi="300" orientation="landscape" paperSize="9" scale="92"/>
  <headerFooter alignWithMargins="0">
    <oddHeader>&amp;C&amp;"Times New Roman,Regular"&amp;12&amp;A</oddHeader>
    <oddFooter>&amp;C&amp;"Times New Roman,Regular"&amp;12Página &amp;P</oddFooter>
  </headerFooter>
  <legacyDrawing r:id="rId2"/>
  <oleObjects>
    <oleObject progId="Microsoft Word-Dokument" shapeId="449328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Centro Universitario UNIVATES Centro Universitário UNIVATES</cp:lastModifiedBy>
  <cp:lastPrinted>2012-06-29T11:54:44Z</cp:lastPrinted>
  <dcterms:modified xsi:type="dcterms:W3CDTF">2012-06-29T12:25:50Z</dcterms:modified>
  <cp:category/>
  <cp:version/>
  <cp:contentType/>
  <cp:contentStatus/>
  <cp:revision>15</cp:revision>
</cp:coreProperties>
</file>