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0115" windowHeight="7995" activeTab="1"/>
  </bookViews>
  <sheets>
    <sheet name="Caixa FEV-2016" sheetId="1" r:id="rId1"/>
    <sheet name="Banco FEV-2016" sheetId="2" r:id="rId2"/>
  </sheets>
  <externalReferences>
    <externalReference r:id="rId3"/>
  </externalReferences>
  <calcPr calcId="145621"/>
</workbook>
</file>

<file path=xl/calcChain.xml><?xml version="1.0" encoding="utf-8"?>
<calcChain xmlns="http://schemas.openxmlformats.org/spreadsheetml/2006/main">
  <c r="F2" i="1" l="1"/>
  <c r="G4" i="2" l="1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G23" i="2" s="1"/>
  <c r="F25" i="2" s="1"/>
  <c r="E39" i="1"/>
  <c r="G39" i="1" s="1"/>
  <c r="G41" i="1" s="1"/>
  <c r="F19" i="1"/>
  <c r="F39" i="1" s="1"/>
  <c r="E4" i="1"/>
  <c r="G40" i="1"/>
  <c r="G4" i="1" l="1"/>
  <c r="G5" i="1" s="1"/>
  <c r="G6" i="1" s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33" i="1" s="1"/>
  <c r="G34" i="1" s="1"/>
  <c r="G35" i="1" s="1"/>
  <c r="G36" i="1" s="1"/>
  <c r="G37" i="1" s="1"/>
  <c r="G38" i="1" s="1"/>
</calcChain>
</file>

<file path=xl/sharedStrings.xml><?xml version="1.0" encoding="utf-8"?>
<sst xmlns="http://schemas.openxmlformats.org/spreadsheetml/2006/main" count="140" uniqueCount="79">
  <si>
    <t>Data</t>
  </si>
  <si>
    <t>Evento</t>
  </si>
  <si>
    <t>Histórico</t>
  </si>
  <si>
    <t>NF/CF</t>
  </si>
  <si>
    <t>CAIXA</t>
  </si>
  <si>
    <t xml:space="preserve">    </t>
  </si>
  <si>
    <t>Saldo inicial</t>
  </si>
  <si>
    <t>Entrada</t>
  </si>
  <si>
    <t>Saida</t>
  </si>
  <si>
    <t>Saldo Caixa</t>
  </si>
  <si>
    <t>Saque</t>
  </si>
  <si>
    <t>Saque do banco</t>
  </si>
  <si>
    <t>AMG000414</t>
  </si>
  <si>
    <t>Cheque pago</t>
  </si>
  <si>
    <t>AMG000416</t>
  </si>
  <si>
    <t>Receita</t>
  </si>
  <si>
    <t>Fotocópias</t>
  </si>
  <si>
    <t>Depósito</t>
  </si>
  <si>
    <t>Ximango</t>
  </si>
  <si>
    <t>Erva-mate</t>
  </si>
  <si>
    <t>LA Contabilidade</t>
  </si>
  <si>
    <t>Escritório Contábil</t>
  </si>
  <si>
    <t>Devolução empréstimo DA de Comunicação</t>
  </si>
  <si>
    <t>AMG000417</t>
  </si>
  <si>
    <t>Pagamento de funcionário</t>
  </si>
  <si>
    <t>William Alexander Seelig</t>
  </si>
  <si>
    <t>AMG000418</t>
  </si>
  <si>
    <t>Sul Tintas</t>
  </si>
  <si>
    <t>Material para Geladoteca</t>
  </si>
  <si>
    <t>Férias (15 dias)</t>
  </si>
  <si>
    <t>Guilherme Estevão Eineck</t>
  </si>
  <si>
    <t>Ana Paula Weber</t>
  </si>
  <si>
    <t>AMG000421</t>
  </si>
  <si>
    <t>FGTS</t>
  </si>
  <si>
    <t>Recolhimento do FGTS</t>
  </si>
  <si>
    <t>Limpeza do Vale</t>
  </si>
  <si>
    <t>Serviço de faxina na sala</t>
  </si>
  <si>
    <t>Elite copiadoras</t>
  </si>
  <si>
    <t>DARF</t>
  </si>
  <si>
    <t>Recolhimento do DARF</t>
  </si>
  <si>
    <t>Mario Carlos Schmidt ME</t>
  </si>
  <si>
    <t>Confecção de carimbo TRODAT (geladoteca)</t>
  </si>
  <si>
    <t>GPS</t>
  </si>
  <si>
    <t>Recolhimento de GPS</t>
  </si>
  <si>
    <t>AMG000423</t>
  </si>
  <si>
    <t>Tv por assinatura</t>
  </si>
  <si>
    <t>Atacado Prass</t>
  </si>
  <si>
    <t>Compra de balas</t>
  </si>
  <si>
    <t>Piccinini Automação</t>
  </si>
  <si>
    <t>Materiais para geladoteca</t>
  </si>
  <si>
    <t>Imec Supermercados</t>
  </si>
  <si>
    <t>Sacos de lixo/material de cozinha</t>
  </si>
  <si>
    <t>AMG000424</t>
  </si>
  <si>
    <t>Ereno Door</t>
  </si>
  <si>
    <t>Passagens funcionários</t>
  </si>
  <si>
    <t>AMG000425</t>
  </si>
  <si>
    <t>Equipeças - comercial</t>
  </si>
  <si>
    <t>Devolução empréstimo</t>
  </si>
  <si>
    <t>Devolução empréstimo Guilherme</t>
  </si>
  <si>
    <t>Tabelionato Klein</t>
  </si>
  <si>
    <t>Autenticação de documentos</t>
  </si>
  <si>
    <t>SALDO INICIAL</t>
  </si>
  <si>
    <t>BANCO</t>
  </si>
  <si>
    <t>Saldo Inicial</t>
  </si>
  <si>
    <t>Saldo</t>
  </si>
  <si>
    <t>Taxa estudantes</t>
  </si>
  <si>
    <t>AMG000419</t>
  </si>
  <si>
    <t>AMG000420</t>
  </si>
  <si>
    <t>Folha cheque</t>
  </si>
  <si>
    <t>Nova IV</t>
  </si>
  <si>
    <t>1º parcela Vintage</t>
  </si>
  <si>
    <t>AMG000422</t>
  </si>
  <si>
    <t>Saldo Banco</t>
  </si>
  <si>
    <t>Saque caixa</t>
  </si>
  <si>
    <t>Cheque</t>
  </si>
  <si>
    <t>Despesa telefone</t>
  </si>
  <si>
    <t>Reembolso ligações telefônicas</t>
  </si>
  <si>
    <t>Serviço de fotocópias</t>
  </si>
  <si>
    <t>SKY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</si>
</sst>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9" fillId="18" borderId="5" applyNumberFormat="0" applyAlignment="0" applyProtection="0"/>
    <xf numFmtId="0" fontId="9" fillId="18" borderId="5" applyNumberFormat="0" applyAlignment="0" applyProtection="0"/>
    <xf numFmtId="0" fontId="9" fillId="18" borderId="5" applyNumberFormat="0" applyAlignment="0" applyProtection="0"/>
    <xf numFmtId="0" fontId="9" fillId="18" borderId="5" applyNumberFormat="0" applyAlignment="0" applyProtection="0"/>
    <xf numFmtId="0" fontId="9" fillId="18" borderId="5" applyNumberFormat="0" applyAlignment="0" applyProtection="0"/>
    <xf numFmtId="0" fontId="10" fillId="19" borderId="6" applyNumberFormat="0" applyAlignment="0" applyProtection="0"/>
    <xf numFmtId="0" fontId="10" fillId="19" borderId="6" applyNumberFormat="0" applyAlignment="0" applyProtection="0"/>
    <xf numFmtId="0" fontId="10" fillId="19" borderId="6" applyNumberFormat="0" applyAlignment="0" applyProtection="0"/>
    <xf numFmtId="0" fontId="10" fillId="19" borderId="6" applyNumberFormat="0" applyAlignment="0" applyProtection="0"/>
    <xf numFmtId="0" fontId="10" fillId="19" borderId="6" applyNumberFormat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11" fillId="0" borderId="7" applyNumberFormat="0" applyFill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12" fillId="9" borderId="5" applyNumberFormat="0" applyAlignment="0" applyProtection="0"/>
    <xf numFmtId="0" fontId="12" fillId="9" borderId="5" applyNumberFormat="0" applyAlignment="0" applyProtection="0"/>
    <xf numFmtId="0" fontId="12" fillId="9" borderId="5" applyNumberFormat="0" applyAlignment="0" applyProtection="0"/>
    <xf numFmtId="0" fontId="12" fillId="9" borderId="5" applyNumberFormat="0" applyAlignment="0" applyProtection="0"/>
    <xf numFmtId="0" fontId="12" fillId="9" borderId="5" applyNumberFormat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5" borderId="8" applyNumberFormat="0" applyAlignment="0" applyProtection="0"/>
    <xf numFmtId="0" fontId="2" fillId="25" borderId="8" applyNumberFormat="0" applyAlignment="0" applyProtection="0"/>
    <xf numFmtId="0" fontId="2" fillId="25" borderId="8" applyNumberFormat="0" applyAlignment="0" applyProtection="0"/>
    <xf numFmtId="0" fontId="2" fillId="25" borderId="8" applyNumberFormat="0" applyAlignment="0" applyProtection="0"/>
    <xf numFmtId="0" fontId="2" fillId="25" borderId="8" applyNumberFormat="0" applyAlignment="0" applyProtection="0"/>
    <xf numFmtId="0" fontId="15" fillId="18" borderId="9" applyNumberFormat="0" applyAlignment="0" applyProtection="0"/>
    <xf numFmtId="0" fontId="15" fillId="18" borderId="9" applyNumberFormat="0" applyAlignment="0" applyProtection="0"/>
    <xf numFmtId="0" fontId="15" fillId="18" borderId="9" applyNumberFormat="0" applyAlignment="0" applyProtection="0"/>
    <xf numFmtId="0" fontId="15" fillId="18" borderId="9" applyNumberFormat="0" applyAlignment="0" applyProtection="0"/>
    <xf numFmtId="0" fontId="15" fillId="18" borderId="9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0" fillId="0" borderId="11" applyNumberFormat="0" applyFill="0" applyAlignment="0" applyProtection="0"/>
    <xf numFmtId="0" fontId="20" fillId="0" borderId="11" applyNumberFormat="0" applyFill="0" applyAlignment="0" applyProtection="0"/>
    <xf numFmtId="0" fontId="20" fillId="0" borderId="11" applyNumberFormat="0" applyFill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1" fillId="0" borderId="12" applyNumberFormat="0" applyFill="0" applyAlignment="0" applyProtection="0"/>
    <xf numFmtId="0" fontId="21" fillId="0" borderId="12" applyNumberFormat="0" applyFill="0" applyAlignment="0" applyProtection="0"/>
    <xf numFmtId="0" fontId="21" fillId="0" borderId="12" applyNumberFormat="0" applyFill="0" applyAlignment="0" applyProtection="0"/>
    <xf numFmtId="0" fontId="21" fillId="0" borderId="12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3" applyNumberFormat="0" applyFill="0" applyAlignment="0" applyProtection="0"/>
    <xf numFmtId="0" fontId="22" fillId="0" borderId="13" applyNumberFormat="0" applyFill="0" applyAlignment="0" applyProtection="0"/>
    <xf numFmtId="0" fontId="22" fillId="0" borderId="13" applyNumberFormat="0" applyFill="0" applyAlignment="0" applyProtection="0"/>
    <xf numFmtId="0" fontId="22" fillId="0" borderId="13" applyNumberFormat="0" applyFill="0" applyAlignment="0" applyProtection="0"/>
    <xf numFmtId="0" fontId="22" fillId="0" borderId="13" applyNumberFormat="0" applyFill="0" applyAlignment="0" applyProtection="0"/>
  </cellStyleXfs>
  <cellXfs count="57">
    <xf numFmtId="0" fontId="0" fillId="0" borderId="0" xfId="0"/>
    <xf numFmtId="0" fontId="3" fillId="0" borderId="0" xfId="0" applyFont="1" applyFill="1"/>
    <xf numFmtId="0" fontId="4" fillId="0" borderId="2" xfId="0" applyFont="1" applyFill="1" applyBorder="1" applyAlignment="1">
      <alignment horizontal="left" vertical="center"/>
    </xf>
    <xf numFmtId="4" fontId="4" fillId="0" borderId="2" xfId="1" applyNumberFormat="1" applyFont="1" applyFill="1" applyBorder="1" applyAlignment="1">
      <alignment horizontal="left" vertical="center"/>
    </xf>
    <xf numFmtId="0" fontId="5" fillId="0" borderId="0" xfId="0" applyFont="1" applyFill="1"/>
    <xf numFmtId="4" fontId="3" fillId="0" borderId="0" xfId="0" applyNumberFormat="1" applyFont="1" applyFill="1"/>
    <xf numFmtId="0" fontId="3" fillId="0" borderId="0" xfId="0" applyFont="1" applyFill="1" applyAlignment="1">
      <alignment horizontal="right"/>
    </xf>
    <xf numFmtId="0" fontId="3" fillId="0" borderId="0" xfId="0" applyFont="1" applyFill="1" applyAlignment="1">
      <alignment horizontal="left"/>
    </xf>
    <xf numFmtId="0" fontId="23" fillId="0" borderId="1" xfId="2" applyFont="1" applyFill="1" applyBorder="1" applyAlignment="1">
      <alignment horizontal="center" vertical="center"/>
    </xf>
    <xf numFmtId="0" fontId="23" fillId="0" borderId="2" xfId="2" applyFont="1" applyFill="1" applyBorder="1" applyAlignment="1">
      <alignment horizontal="center" vertical="center"/>
    </xf>
    <xf numFmtId="4" fontId="23" fillId="0" borderId="2" xfId="1" applyNumberFormat="1" applyFont="1" applyFill="1" applyBorder="1" applyAlignment="1">
      <alignment horizontal="center"/>
    </xf>
    <xf numFmtId="14" fontId="24" fillId="0" borderId="1" xfId="3" applyNumberFormat="1" applyFont="1" applyFill="1" applyBorder="1" applyAlignment="1">
      <alignment horizontal="left"/>
    </xf>
    <xf numFmtId="164" fontId="24" fillId="0" borderId="2" xfId="3" applyNumberFormat="1" applyFont="1" applyFill="1" applyBorder="1" applyAlignment="1">
      <alignment horizontal="left"/>
    </xf>
    <xf numFmtId="0" fontId="24" fillId="0" borderId="3" xfId="3" applyNumberFormat="1" applyFont="1" applyFill="1" applyBorder="1" applyAlignment="1">
      <alignment horizontal="left"/>
    </xf>
    <xf numFmtId="4" fontId="24" fillId="0" borderId="3" xfId="1" applyNumberFormat="1" applyFont="1" applyFill="1" applyBorder="1" applyAlignment="1">
      <alignment horizontal="center"/>
    </xf>
    <xf numFmtId="44" fontId="4" fillId="2" borderId="2" xfId="1" applyFont="1" applyFill="1" applyBorder="1"/>
    <xf numFmtId="4" fontId="24" fillId="0" borderId="16" xfId="1" applyNumberFormat="1" applyFont="1" applyFill="1" applyBorder="1" applyAlignment="1">
      <alignment horizontal="center"/>
    </xf>
    <xf numFmtId="0" fontId="24" fillId="0" borderId="2" xfId="3" applyNumberFormat="1" applyFont="1" applyFill="1" applyBorder="1" applyAlignment="1">
      <alignment horizontal="left"/>
    </xf>
    <xf numFmtId="4" fontId="24" fillId="0" borderId="17" xfId="1" applyNumberFormat="1" applyFont="1" applyFill="1" applyBorder="1" applyAlignment="1">
      <alignment horizontal="center"/>
    </xf>
    <xf numFmtId="4" fontId="24" fillId="0" borderId="2" xfId="1" applyNumberFormat="1" applyFont="1" applyFill="1" applyBorder="1" applyAlignment="1">
      <alignment horizontal="center"/>
    </xf>
    <xf numFmtId="14" fontId="4" fillId="0" borderId="2" xfId="0" applyNumberFormat="1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44" fontId="4" fillId="0" borderId="2" xfId="1" applyFont="1" applyFill="1" applyBorder="1" applyAlignment="1">
      <alignment horizontal="left"/>
    </xf>
    <xf numFmtId="44" fontId="4" fillId="0" borderId="2" xfId="1" applyFont="1" applyBorder="1" applyAlignment="1">
      <alignment horizontal="left"/>
    </xf>
    <xf numFmtId="44" fontId="4" fillId="0" borderId="2" xfId="1" applyFont="1" applyFill="1" applyBorder="1"/>
    <xf numFmtId="14" fontId="24" fillId="0" borderId="2" xfId="0" applyNumberFormat="1" applyFont="1" applyBorder="1" applyAlignment="1">
      <alignment horizontal="left"/>
    </xf>
    <xf numFmtId="0" fontId="24" fillId="0" borderId="2" xfId="0" applyFont="1" applyBorder="1" applyAlignment="1">
      <alignment horizontal="left"/>
    </xf>
    <xf numFmtId="0" fontId="24" fillId="0" borderId="2" xfId="0" applyFont="1" applyFill="1" applyBorder="1" applyAlignment="1">
      <alignment horizontal="left"/>
    </xf>
    <xf numFmtId="44" fontId="24" fillId="0" borderId="2" xfId="1" applyFont="1" applyFill="1" applyBorder="1" applyAlignment="1">
      <alignment horizontal="left"/>
    </xf>
    <xf numFmtId="44" fontId="24" fillId="0" borderId="2" xfId="1" applyFont="1" applyBorder="1" applyAlignment="1">
      <alignment horizontal="left"/>
    </xf>
    <xf numFmtId="44" fontId="24" fillId="0" borderId="2" xfId="1" applyFont="1" applyFill="1" applyBorder="1"/>
    <xf numFmtId="44" fontId="4" fillId="0" borderId="4" xfId="1" applyFont="1" applyFill="1" applyBorder="1" applyAlignment="1">
      <alignment horizontal="left"/>
    </xf>
    <xf numFmtId="164" fontId="24" fillId="3" borderId="2" xfId="3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0" xfId="0" applyFont="1" applyFill="1"/>
    <xf numFmtId="4" fontId="4" fillId="0" borderId="0" xfId="0" applyNumberFormat="1" applyFont="1" applyFill="1"/>
    <xf numFmtId="4" fontId="4" fillId="0" borderId="0" xfId="1" applyNumberFormat="1" applyFont="1" applyFill="1"/>
    <xf numFmtId="4" fontId="25" fillId="0" borderId="0" xfId="0" applyNumberFormat="1" applyFont="1" applyFill="1"/>
    <xf numFmtId="4" fontId="25" fillId="2" borderId="0" xfId="0" applyNumberFormat="1" applyFont="1" applyFill="1"/>
    <xf numFmtId="4" fontId="26" fillId="0" borderId="0" xfId="0" applyNumberFormat="1" applyFont="1" applyFill="1"/>
    <xf numFmtId="0" fontId="5" fillId="0" borderId="0" xfId="0" applyFont="1" applyFill="1" applyAlignment="1">
      <alignment horizontal="left"/>
    </xf>
    <xf numFmtId="4" fontId="5" fillId="0" borderId="0" xfId="0" applyNumberFormat="1" applyFont="1" applyFill="1"/>
    <xf numFmtId="0" fontId="23" fillId="0" borderId="1" xfId="2" applyFont="1" applyFill="1" applyBorder="1" applyAlignment="1">
      <alignment horizontal="right"/>
    </xf>
    <xf numFmtId="0" fontId="23" fillId="0" borderId="2" xfId="2" applyFont="1" applyFill="1" applyBorder="1" applyAlignment="1">
      <alignment horizontal="center"/>
    </xf>
    <xf numFmtId="14" fontId="24" fillId="0" borderId="1" xfId="3" applyNumberFormat="1" applyFont="1" applyFill="1" applyBorder="1" applyAlignment="1">
      <alignment horizontal="right"/>
    </xf>
    <xf numFmtId="4" fontId="4" fillId="2" borderId="2" xfId="0" applyNumberFormat="1" applyFont="1" applyFill="1" applyBorder="1"/>
    <xf numFmtId="14" fontId="4" fillId="0" borderId="2" xfId="0" applyNumberFormat="1" applyFont="1" applyBorder="1" applyAlignment="1">
      <alignment horizontal="right"/>
    </xf>
    <xf numFmtId="0" fontId="4" fillId="0" borderId="2" xfId="0" applyFont="1" applyBorder="1"/>
    <xf numFmtId="4" fontId="4" fillId="0" borderId="2" xfId="1" applyNumberFormat="1" applyFont="1" applyFill="1" applyBorder="1"/>
    <xf numFmtId="44" fontId="4" fillId="0" borderId="2" xfId="1" applyFont="1" applyBorder="1"/>
    <xf numFmtId="14" fontId="24" fillId="0" borderId="2" xfId="0" applyNumberFormat="1" applyFont="1" applyBorder="1" applyAlignment="1">
      <alignment horizontal="right"/>
    </xf>
    <xf numFmtId="44" fontId="26" fillId="0" borderId="2" xfId="1" applyFont="1" applyBorder="1" applyAlignment="1">
      <alignment horizontal="left"/>
    </xf>
    <xf numFmtId="4" fontId="23" fillId="0" borderId="2" xfId="1" applyNumberFormat="1" applyFont="1" applyFill="1" applyBorder="1" applyAlignment="1">
      <alignment horizontal="center"/>
    </xf>
    <xf numFmtId="4" fontId="23" fillId="0" borderId="14" xfId="1" applyNumberFormat="1" applyFont="1" applyFill="1" applyBorder="1" applyAlignment="1">
      <alignment horizontal="center" vertical="center"/>
    </xf>
    <xf numFmtId="4" fontId="23" fillId="0" borderId="15" xfId="1" applyNumberFormat="1" applyFont="1" applyFill="1" applyBorder="1" applyAlignment="1">
      <alignment horizontal="center" vertical="center"/>
    </xf>
    <xf numFmtId="4" fontId="26" fillId="2" borderId="0" xfId="0" applyNumberFormat="1" applyFont="1" applyFill="1"/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wnloads/Caixa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ixa JAN-2016"/>
      <sheetName val="Banco JAN-2016"/>
      <sheetName val="Caixa FEV-2016"/>
      <sheetName val="Banco FEV-2016"/>
      <sheetName val="Caixa MAR-2016"/>
      <sheetName val="Banco MAR-2016"/>
      <sheetName val="Caixa ABR-2016"/>
      <sheetName val="Banco ABR-2016"/>
      <sheetName val="Caixa MAI-2016"/>
    </sheetNames>
    <sheetDataSet>
      <sheetData sheetId="0" refreshError="1">
        <row r="23">
          <cell r="G23">
            <v>0.80000000000066507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opLeftCell="A25" zoomScale="91" zoomScaleNormal="91" workbookViewId="0">
      <selection activeCell="C31" sqref="C31"/>
    </sheetView>
  </sheetViews>
  <sheetFormatPr defaultRowHeight="11.25" x14ac:dyDescent="0.2"/>
  <cols>
    <col min="1" max="1" width="12.7109375" style="6" customWidth="1"/>
    <col min="2" max="2" width="26.42578125" style="1" customWidth="1"/>
    <col min="3" max="3" width="43.7109375" style="1" customWidth="1"/>
    <col min="4" max="4" width="12.42578125" style="7" bestFit="1" customWidth="1"/>
    <col min="5" max="5" width="14.7109375" style="5" bestFit="1" customWidth="1"/>
    <col min="6" max="6" width="15.5703125" style="5" customWidth="1"/>
    <col min="7" max="7" width="11.7109375" style="5" customWidth="1"/>
    <col min="8" max="16384" width="9.140625" style="1"/>
  </cols>
  <sheetData>
    <row r="1" spans="1:7" ht="15.75" x14ac:dyDescent="0.25">
      <c r="A1" s="43" t="s">
        <v>0</v>
      </c>
      <c r="B1" s="44" t="s">
        <v>1</v>
      </c>
      <c r="C1" s="44" t="s">
        <v>2</v>
      </c>
      <c r="D1" s="44" t="s">
        <v>3</v>
      </c>
      <c r="E1" s="53" t="s">
        <v>4</v>
      </c>
      <c r="F1" s="53"/>
      <c r="G1" s="10"/>
    </row>
    <row r="2" spans="1:7" ht="15.75" x14ac:dyDescent="0.25">
      <c r="A2" s="45"/>
      <c r="B2" s="12"/>
      <c r="C2" s="12"/>
      <c r="D2" s="17" t="s">
        <v>5</v>
      </c>
      <c r="E2" s="14" t="s">
        <v>6</v>
      </c>
      <c r="F2" s="46">
        <f>'[1]Caixa JAN-2016'!G23</f>
        <v>0.80000000000066507</v>
      </c>
      <c r="G2" s="19"/>
    </row>
    <row r="3" spans="1:7" ht="15.75" x14ac:dyDescent="0.25">
      <c r="A3" s="45"/>
      <c r="B3" s="12"/>
      <c r="C3" s="12"/>
      <c r="D3" s="17" t="s">
        <v>5</v>
      </c>
      <c r="E3" s="14" t="s">
        <v>7</v>
      </c>
      <c r="F3" s="19" t="s">
        <v>8</v>
      </c>
      <c r="G3" s="19" t="s">
        <v>9</v>
      </c>
    </row>
    <row r="4" spans="1:7" ht="15.75" x14ac:dyDescent="0.25">
      <c r="A4" s="47">
        <v>42402</v>
      </c>
      <c r="B4" s="21" t="s">
        <v>10</v>
      </c>
      <c r="C4" s="21" t="s">
        <v>11</v>
      </c>
      <c r="D4" s="22">
        <v>377</v>
      </c>
      <c r="E4" s="23">
        <f>1575.3-3</f>
        <v>1572.3</v>
      </c>
      <c r="F4" s="24"/>
      <c r="G4" s="19">
        <f>F2+E4-F4</f>
        <v>1573.1000000000006</v>
      </c>
    </row>
    <row r="5" spans="1:7" ht="15.75" x14ac:dyDescent="0.25">
      <c r="A5" s="47">
        <v>42403</v>
      </c>
      <c r="B5" s="21" t="s">
        <v>10</v>
      </c>
      <c r="C5" s="21" t="s">
        <v>11</v>
      </c>
      <c r="D5" s="22" t="s">
        <v>12</v>
      </c>
      <c r="E5" s="23">
        <v>5000</v>
      </c>
      <c r="F5" s="24"/>
      <c r="G5" s="19">
        <f>G4+E5-F5</f>
        <v>6573.1</v>
      </c>
    </row>
    <row r="6" spans="1:7" ht="15.75" x14ac:dyDescent="0.25">
      <c r="A6" s="47">
        <v>42403</v>
      </c>
      <c r="B6" s="21" t="s">
        <v>13</v>
      </c>
      <c r="C6" s="21" t="s">
        <v>11</v>
      </c>
      <c r="D6" s="22" t="s">
        <v>14</v>
      </c>
      <c r="E6" s="23">
        <v>1266.3499999999999</v>
      </c>
      <c r="F6" s="24"/>
      <c r="G6" s="19">
        <f t="shared" ref="G6:G38" si="0">G5+E6-F6</f>
        <v>7839.4500000000007</v>
      </c>
    </row>
    <row r="7" spans="1:7" ht="15.75" x14ac:dyDescent="0.25">
      <c r="A7" s="47">
        <v>42403</v>
      </c>
      <c r="B7" s="21" t="s">
        <v>15</v>
      </c>
      <c r="C7" s="21" t="s">
        <v>16</v>
      </c>
      <c r="D7" s="22"/>
      <c r="E7" s="23">
        <v>390</v>
      </c>
      <c r="F7" s="24"/>
      <c r="G7" s="19">
        <f t="shared" si="0"/>
        <v>8229.4500000000007</v>
      </c>
    </row>
    <row r="8" spans="1:7" ht="15.75" x14ac:dyDescent="0.25">
      <c r="A8" s="47">
        <v>42403</v>
      </c>
      <c r="B8" s="21" t="s">
        <v>17</v>
      </c>
      <c r="C8" s="48" t="s">
        <v>16</v>
      </c>
      <c r="D8" s="22"/>
      <c r="E8" s="49"/>
      <c r="F8" s="50">
        <v>390</v>
      </c>
      <c r="G8" s="19">
        <f t="shared" si="0"/>
        <v>7839.4500000000007</v>
      </c>
    </row>
    <row r="9" spans="1:7" ht="15.75" x14ac:dyDescent="0.25">
      <c r="A9" s="47">
        <v>42403</v>
      </c>
      <c r="B9" s="33" t="s">
        <v>75</v>
      </c>
      <c r="C9" s="33" t="s">
        <v>76</v>
      </c>
      <c r="D9" s="22"/>
      <c r="E9" s="49"/>
      <c r="F9" s="50">
        <v>19.11</v>
      </c>
      <c r="G9" s="19">
        <f t="shared" si="0"/>
        <v>7820.3400000000011</v>
      </c>
    </row>
    <row r="10" spans="1:7" ht="15.75" x14ac:dyDescent="0.25">
      <c r="A10" s="47">
        <v>42403</v>
      </c>
      <c r="B10" s="21" t="s">
        <v>18</v>
      </c>
      <c r="C10" s="48" t="s">
        <v>19</v>
      </c>
      <c r="D10" s="22"/>
      <c r="E10" s="49"/>
      <c r="F10" s="50">
        <v>270</v>
      </c>
      <c r="G10" s="19">
        <f t="shared" si="0"/>
        <v>7550.3400000000011</v>
      </c>
    </row>
    <row r="11" spans="1:7" ht="15.75" x14ac:dyDescent="0.25">
      <c r="A11" s="47">
        <v>42403</v>
      </c>
      <c r="B11" s="21" t="s">
        <v>20</v>
      </c>
      <c r="C11" s="48" t="s">
        <v>21</v>
      </c>
      <c r="D11" s="22"/>
      <c r="E11" s="49"/>
      <c r="F11" s="50">
        <v>602.6</v>
      </c>
      <c r="G11" s="19">
        <f t="shared" si="0"/>
        <v>6947.7400000000007</v>
      </c>
    </row>
    <row r="12" spans="1:7" ht="15.75" x14ac:dyDescent="0.25">
      <c r="A12" s="47">
        <v>42403</v>
      </c>
      <c r="B12" s="21"/>
      <c r="C12" s="48" t="s">
        <v>22</v>
      </c>
      <c r="D12" s="22"/>
      <c r="E12" s="49"/>
      <c r="F12" s="50">
        <v>5000</v>
      </c>
      <c r="G12" s="19">
        <f t="shared" si="0"/>
        <v>1947.7400000000007</v>
      </c>
    </row>
    <row r="13" spans="1:7" ht="15.75" x14ac:dyDescent="0.25">
      <c r="A13" s="51">
        <v>42404</v>
      </c>
      <c r="B13" s="27" t="s">
        <v>13</v>
      </c>
      <c r="C13" s="27" t="s">
        <v>11</v>
      </c>
      <c r="D13" s="28" t="s">
        <v>23</v>
      </c>
      <c r="E13" s="29">
        <v>450</v>
      </c>
      <c r="F13" s="52"/>
      <c r="G13" s="19">
        <f t="shared" si="0"/>
        <v>2397.7400000000007</v>
      </c>
    </row>
    <row r="14" spans="1:7" ht="15.75" x14ac:dyDescent="0.25">
      <c r="A14" s="47">
        <v>42405</v>
      </c>
      <c r="B14" s="33" t="s">
        <v>24</v>
      </c>
      <c r="C14" s="33" t="s">
        <v>25</v>
      </c>
      <c r="D14" s="22"/>
      <c r="E14" s="49"/>
      <c r="F14" s="50">
        <v>51</v>
      </c>
      <c r="G14" s="19">
        <f t="shared" si="0"/>
        <v>2346.7400000000007</v>
      </c>
    </row>
    <row r="15" spans="1:7" ht="15.75" x14ac:dyDescent="0.25">
      <c r="A15" s="47">
        <v>42410</v>
      </c>
      <c r="B15" s="33" t="s">
        <v>10</v>
      </c>
      <c r="C15" s="33" t="s">
        <v>11</v>
      </c>
      <c r="D15" s="22" t="s">
        <v>26</v>
      </c>
      <c r="E15" s="23">
        <v>621.16</v>
      </c>
      <c r="F15" s="32"/>
      <c r="G15" s="19">
        <f t="shared" si="0"/>
        <v>2967.9000000000005</v>
      </c>
    </row>
    <row r="16" spans="1:7" ht="15.75" x14ac:dyDescent="0.25">
      <c r="A16" s="47">
        <v>42415</v>
      </c>
      <c r="B16" s="33" t="s">
        <v>27</v>
      </c>
      <c r="C16" s="33" t="s">
        <v>28</v>
      </c>
      <c r="D16" s="22"/>
      <c r="E16" s="49"/>
      <c r="F16" s="50">
        <v>68.3</v>
      </c>
      <c r="G16" s="19">
        <f t="shared" si="0"/>
        <v>2899.6000000000004</v>
      </c>
    </row>
    <row r="17" spans="1:7" s="4" customFormat="1" ht="15.75" x14ac:dyDescent="0.25">
      <c r="A17" s="47">
        <v>42384</v>
      </c>
      <c r="B17" s="20" t="s">
        <v>29</v>
      </c>
      <c r="C17" s="20" t="s">
        <v>30</v>
      </c>
      <c r="D17" s="2"/>
      <c r="E17" s="3"/>
      <c r="F17" s="50">
        <v>460.33</v>
      </c>
      <c r="G17" s="19">
        <f t="shared" si="0"/>
        <v>2439.2700000000004</v>
      </c>
    </row>
    <row r="18" spans="1:7" s="4" customFormat="1" ht="15.75" x14ac:dyDescent="0.25">
      <c r="A18" s="47">
        <v>42384</v>
      </c>
      <c r="B18" s="20" t="s">
        <v>29</v>
      </c>
      <c r="C18" s="20" t="s">
        <v>31</v>
      </c>
      <c r="D18" s="2"/>
      <c r="E18" s="3"/>
      <c r="F18" s="50">
        <v>541.79999999999995</v>
      </c>
      <c r="G18" s="19">
        <f t="shared" si="0"/>
        <v>1897.4700000000005</v>
      </c>
    </row>
    <row r="19" spans="1:7" s="4" customFormat="1" ht="15.75" x14ac:dyDescent="0.25">
      <c r="A19" s="47">
        <v>42384</v>
      </c>
      <c r="B19" s="20" t="s">
        <v>29</v>
      </c>
      <c r="C19" s="20" t="s">
        <v>25</v>
      </c>
      <c r="D19" s="2"/>
      <c r="E19" s="3"/>
      <c r="F19" s="25">
        <f>570.17-0.01</f>
        <v>570.16</v>
      </c>
      <c r="G19" s="19">
        <f t="shared" si="0"/>
        <v>1327.3100000000004</v>
      </c>
    </row>
    <row r="20" spans="1:7" s="4" customFormat="1" ht="15.75" x14ac:dyDescent="0.25">
      <c r="A20" s="47">
        <v>42384</v>
      </c>
      <c r="B20" s="20" t="s">
        <v>29</v>
      </c>
      <c r="C20" s="20" t="s">
        <v>25</v>
      </c>
      <c r="D20" s="2"/>
      <c r="E20" s="3"/>
      <c r="F20" s="50">
        <v>570.16999999999996</v>
      </c>
      <c r="G20" s="19">
        <f t="shared" si="0"/>
        <v>757.14000000000044</v>
      </c>
    </row>
    <row r="21" spans="1:7" ht="15.75" x14ac:dyDescent="0.25">
      <c r="A21" s="47">
        <v>42416</v>
      </c>
      <c r="B21" s="20" t="s">
        <v>10</v>
      </c>
      <c r="C21" s="21" t="s">
        <v>11</v>
      </c>
      <c r="D21" s="22" t="s">
        <v>32</v>
      </c>
      <c r="E21" s="23">
        <v>1800</v>
      </c>
      <c r="F21" s="24"/>
      <c r="G21" s="19">
        <f t="shared" si="0"/>
        <v>2557.1400000000003</v>
      </c>
    </row>
    <row r="22" spans="1:7" ht="15.75" x14ac:dyDescent="0.25">
      <c r="A22" s="47">
        <v>42416</v>
      </c>
      <c r="B22" s="21" t="s">
        <v>33</v>
      </c>
      <c r="C22" s="48" t="s">
        <v>34</v>
      </c>
      <c r="D22" s="22"/>
      <c r="E22" s="49"/>
      <c r="F22" s="50">
        <v>255.01</v>
      </c>
      <c r="G22" s="19">
        <f t="shared" si="0"/>
        <v>2302.13</v>
      </c>
    </row>
    <row r="23" spans="1:7" ht="15.75" x14ac:dyDescent="0.25">
      <c r="A23" s="47">
        <v>42416</v>
      </c>
      <c r="B23" s="21" t="s">
        <v>35</v>
      </c>
      <c r="C23" s="48" t="s">
        <v>36</v>
      </c>
      <c r="D23" s="22"/>
      <c r="E23" s="49"/>
      <c r="F23" s="50">
        <v>255</v>
      </c>
      <c r="G23" s="19">
        <f t="shared" si="0"/>
        <v>2047.13</v>
      </c>
    </row>
    <row r="24" spans="1:7" ht="15.75" x14ac:dyDescent="0.25">
      <c r="A24" s="47">
        <v>42416</v>
      </c>
      <c r="B24" s="21" t="s">
        <v>37</v>
      </c>
      <c r="C24" s="48" t="s">
        <v>77</v>
      </c>
      <c r="D24" s="22"/>
      <c r="E24" s="49"/>
      <c r="F24" s="50">
        <v>137.16999999999999</v>
      </c>
      <c r="G24" s="19">
        <f t="shared" si="0"/>
        <v>1909.96</v>
      </c>
    </row>
    <row r="25" spans="1:7" ht="15.75" x14ac:dyDescent="0.25">
      <c r="A25" s="47">
        <v>42416</v>
      </c>
      <c r="B25" s="20" t="s">
        <v>38</v>
      </c>
      <c r="C25" s="48" t="s">
        <v>39</v>
      </c>
      <c r="D25" s="22"/>
      <c r="E25" s="49"/>
      <c r="F25" s="50">
        <v>30.21</v>
      </c>
      <c r="G25" s="19">
        <f t="shared" si="0"/>
        <v>1879.75</v>
      </c>
    </row>
    <row r="26" spans="1:7" ht="15.75" x14ac:dyDescent="0.25">
      <c r="A26" s="47">
        <v>42416</v>
      </c>
      <c r="B26" s="21" t="s">
        <v>40</v>
      </c>
      <c r="C26" s="33" t="s">
        <v>41</v>
      </c>
      <c r="D26" s="22"/>
      <c r="E26" s="49"/>
      <c r="F26" s="50">
        <v>25</v>
      </c>
      <c r="G26" s="19">
        <f t="shared" si="0"/>
        <v>1854.75</v>
      </c>
    </row>
    <row r="27" spans="1:7" ht="15.75" x14ac:dyDescent="0.25">
      <c r="A27" s="47">
        <v>42416</v>
      </c>
      <c r="B27" s="33" t="s">
        <v>42</v>
      </c>
      <c r="C27" s="33" t="s">
        <v>43</v>
      </c>
      <c r="D27" s="22"/>
      <c r="E27" s="49"/>
      <c r="F27" s="50">
        <v>1011.95</v>
      </c>
      <c r="G27" s="19">
        <f t="shared" si="0"/>
        <v>842.8</v>
      </c>
    </row>
    <row r="28" spans="1:7" ht="15.75" x14ac:dyDescent="0.25">
      <c r="A28" s="47">
        <v>42417</v>
      </c>
      <c r="B28" s="20" t="s">
        <v>10</v>
      </c>
      <c r="C28" s="21" t="s">
        <v>11</v>
      </c>
      <c r="D28" s="22" t="s">
        <v>44</v>
      </c>
      <c r="E28" s="23">
        <v>523.82000000000005</v>
      </c>
      <c r="F28" s="24"/>
      <c r="G28" s="19">
        <f t="shared" si="0"/>
        <v>1366.62</v>
      </c>
    </row>
    <row r="29" spans="1:7" ht="15.75" x14ac:dyDescent="0.25">
      <c r="A29" s="47">
        <v>42417</v>
      </c>
      <c r="B29" s="21" t="s">
        <v>78</v>
      </c>
      <c r="C29" s="48" t="s">
        <v>45</v>
      </c>
      <c r="D29" s="22"/>
      <c r="E29" s="49"/>
      <c r="F29" s="50">
        <v>193.58</v>
      </c>
      <c r="G29" s="19">
        <f t="shared" si="0"/>
        <v>1173.04</v>
      </c>
    </row>
    <row r="30" spans="1:7" ht="15.75" x14ac:dyDescent="0.25">
      <c r="A30" s="47">
        <v>42417</v>
      </c>
      <c r="B30" s="21" t="s">
        <v>46</v>
      </c>
      <c r="C30" s="48" t="s">
        <v>47</v>
      </c>
      <c r="D30" s="22"/>
      <c r="E30" s="49"/>
      <c r="F30" s="25">
        <v>330.24</v>
      </c>
      <c r="G30" s="19">
        <f t="shared" si="0"/>
        <v>842.8</v>
      </c>
    </row>
    <row r="31" spans="1:7" ht="15.75" x14ac:dyDescent="0.25">
      <c r="A31" s="47">
        <v>42417</v>
      </c>
      <c r="B31" s="21" t="s">
        <v>48</v>
      </c>
      <c r="C31" s="48" t="s">
        <v>49</v>
      </c>
      <c r="D31" s="22"/>
      <c r="E31" s="49"/>
      <c r="F31" s="50">
        <v>50</v>
      </c>
      <c r="G31" s="19">
        <f t="shared" si="0"/>
        <v>792.8</v>
      </c>
    </row>
    <row r="32" spans="1:7" ht="15.75" x14ac:dyDescent="0.25">
      <c r="A32" s="47">
        <v>42419</v>
      </c>
      <c r="B32" s="21" t="s">
        <v>50</v>
      </c>
      <c r="C32" s="48" t="s">
        <v>51</v>
      </c>
      <c r="D32" s="22"/>
      <c r="E32" s="49"/>
      <c r="F32" s="50">
        <v>39.270000000000003</v>
      </c>
      <c r="G32" s="19">
        <f t="shared" si="0"/>
        <v>753.53</v>
      </c>
    </row>
    <row r="33" spans="1:7" ht="15.75" x14ac:dyDescent="0.25">
      <c r="A33" s="47">
        <v>42423</v>
      </c>
      <c r="B33" s="20" t="s">
        <v>13</v>
      </c>
      <c r="C33" s="21" t="s">
        <v>73</v>
      </c>
      <c r="D33" s="22" t="s">
        <v>52</v>
      </c>
      <c r="E33" s="23">
        <v>525.1</v>
      </c>
      <c r="F33" s="24"/>
      <c r="G33" s="19">
        <f t="shared" si="0"/>
        <v>1278.6300000000001</v>
      </c>
    </row>
    <row r="34" spans="1:7" ht="15.75" x14ac:dyDescent="0.25">
      <c r="A34" s="47">
        <v>42423</v>
      </c>
      <c r="B34" s="21" t="s">
        <v>53</v>
      </c>
      <c r="C34" s="48" t="s">
        <v>54</v>
      </c>
      <c r="D34" s="22"/>
      <c r="E34" s="49"/>
      <c r="F34" s="50">
        <v>297.60000000000002</v>
      </c>
      <c r="G34" s="19">
        <f t="shared" si="0"/>
        <v>981.03000000000009</v>
      </c>
    </row>
    <row r="35" spans="1:7" ht="15.75" x14ac:dyDescent="0.25">
      <c r="A35" s="47">
        <v>42425</v>
      </c>
      <c r="B35" s="20" t="s">
        <v>13</v>
      </c>
      <c r="C35" s="21" t="s">
        <v>73</v>
      </c>
      <c r="D35" s="22" t="s">
        <v>55</v>
      </c>
      <c r="E35" s="23">
        <v>1000</v>
      </c>
      <c r="F35" s="24"/>
      <c r="G35" s="19">
        <f t="shared" si="0"/>
        <v>1981.0300000000002</v>
      </c>
    </row>
    <row r="36" spans="1:7" ht="15.75" x14ac:dyDescent="0.25">
      <c r="A36" s="47">
        <v>42426</v>
      </c>
      <c r="B36" s="21" t="s">
        <v>56</v>
      </c>
      <c r="C36" s="48" t="s">
        <v>49</v>
      </c>
      <c r="D36" s="22"/>
      <c r="E36" s="49"/>
      <c r="F36" s="50">
        <v>92</v>
      </c>
      <c r="G36" s="19">
        <f t="shared" si="0"/>
        <v>1889.0300000000002</v>
      </c>
    </row>
    <row r="37" spans="1:7" ht="15.75" x14ac:dyDescent="0.25">
      <c r="A37" s="47">
        <v>42429</v>
      </c>
      <c r="B37" s="21" t="s">
        <v>57</v>
      </c>
      <c r="C37" s="48" t="s">
        <v>58</v>
      </c>
      <c r="D37" s="22"/>
      <c r="E37" s="49"/>
      <c r="F37" s="50">
        <v>155</v>
      </c>
      <c r="G37" s="19">
        <f t="shared" si="0"/>
        <v>1734.0300000000002</v>
      </c>
    </row>
    <row r="38" spans="1:7" ht="15.75" x14ac:dyDescent="0.25">
      <c r="A38" s="47">
        <v>42429</v>
      </c>
      <c r="B38" s="21" t="s">
        <v>59</v>
      </c>
      <c r="C38" s="48" t="s">
        <v>60</v>
      </c>
      <c r="D38" s="22"/>
      <c r="E38" s="49"/>
      <c r="F38" s="50">
        <v>13</v>
      </c>
      <c r="G38" s="19">
        <f t="shared" si="0"/>
        <v>1721.0300000000002</v>
      </c>
    </row>
    <row r="39" spans="1:7" ht="15.75" x14ac:dyDescent="0.25">
      <c r="A39" s="35"/>
      <c r="B39" s="35"/>
      <c r="C39" s="35"/>
      <c r="D39" s="35"/>
      <c r="E39" s="37">
        <f>SUM(E4:E38)</f>
        <v>13148.73</v>
      </c>
      <c r="F39" s="37">
        <f>SUM(F4:F38)</f>
        <v>11428.5</v>
      </c>
      <c r="G39" s="36">
        <f>E39-F39</f>
        <v>1720.2299999999996</v>
      </c>
    </row>
    <row r="40" spans="1:7" ht="15.75" x14ac:dyDescent="0.25">
      <c r="A40" s="35"/>
      <c r="B40" s="35"/>
      <c r="C40" s="35"/>
      <c r="D40" s="35"/>
      <c r="E40" s="36"/>
      <c r="F40" s="36" t="s">
        <v>61</v>
      </c>
      <c r="G40" s="36">
        <f>F2</f>
        <v>0.80000000000066507</v>
      </c>
    </row>
    <row r="41" spans="1:7" ht="15.75" x14ac:dyDescent="0.25">
      <c r="A41" s="35"/>
      <c r="B41" s="35"/>
      <c r="C41" s="35"/>
      <c r="D41" s="35"/>
      <c r="E41" s="36"/>
      <c r="F41" s="36"/>
      <c r="G41" s="56">
        <f>SUM(G39:G40)</f>
        <v>1721.0300000000002</v>
      </c>
    </row>
    <row r="42" spans="1:7" x14ac:dyDescent="0.2">
      <c r="A42" s="1"/>
      <c r="D42" s="1"/>
    </row>
  </sheetData>
  <mergeCells count="1">
    <mergeCell ref="E1:F1"/>
  </mergeCells>
  <pageMargins left="0.51181102362204722" right="0.5118110236220472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="91" zoomScaleNormal="91" workbookViewId="0">
      <selection activeCell="C17" sqref="C17"/>
    </sheetView>
  </sheetViews>
  <sheetFormatPr defaultRowHeight="12" x14ac:dyDescent="0.2"/>
  <cols>
    <col min="1" max="1" width="13.85546875" style="41" customWidth="1"/>
    <col min="2" max="2" width="28" style="4" customWidth="1"/>
    <col min="3" max="3" width="39.140625" style="4" customWidth="1"/>
    <col min="4" max="4" width="12.42578125" style="41" bestFit="1" customWidth="1"/>
    <col min="5" max="5" width="13.7109375" style="42" customWidth="1"/>
    <col min="6" max="7" width="15.85546875" style="42" bestFit="1" customWidth="1"/>
    <col min="8" max="16384" width="9.140625" style="4"/>
  </cols>
  <sheetData>
    <row r="1" spans="1:7" ht="15.75" x14ac:dyDescent="0.25">
      <c r="A1" s="8" t="s">
        <v>0</v>
      </c>
      <c r="B1" s="9" t="s">
        <v>1</v>
      </c>
      <c r="C1" s="9" t="s">
        <v>2</v>
      </c>
      <c r="D1" s="9" t="s">
        <v>3</v>
      </c>
      <c r="E1" s="54" t="s">
        <v>62</v>
      </c>
      <c r="F1" s="55"/>
      <c r="G1" s="10"/>
    </row>
    <row r="2" spans="1:7" ht="15.75" x14ac:dyDescent="0.25">
      <c r="A2" s="11"/>
      <c r="B2" s="12"/>
      <c r="C2" s="12"/>
      <c r="D2" s="13" t="s">
        <v>5</v>
      </c>
      <c r="E2" s="14" t="s">
        <v>63</v>
      </c>
      <c r="F2" s="15">
        <v>110558.22</v>
      </c>
      <c r="G2" s="16"/>
    </row>
    <row r="3" spans="1:7" ht="15.75" x14ac:dyDescent="0.25">
      <c r="A3" s="11"/>
      <c r="B3" s="12"/>
      <c r="C3" s="12"/>
      <c r="D3" s="17" t="s">
        <v>5</v>
      </c>
      <c r="E3" s="18" t="s">
        <v>7</v>
      </c>
      <c r="F3" s="18" t="s">
        <v>8</v>
      </c>
      <c r="G3" s="19" t="s">
        <v>64</v>
      </c>
    </row>
    <row r="4" spans="1:7" ht="15.75" x14ac:dyDescent="0.25">
      <c r="A4" s="20">
        <v>42402</v>
      </c>
      <c r="B4" s="21" t="s">
        <v>10</v>
      </c>
      <c r="C4" s="21" t="s">
        <v>73</v>
      </c>
      <c r="D4" s="22">
        <v>377</v>
      </c>
      <c r="E4" s="23"/>
      <c r="F4" s="24">
        <v>1575.3</v>
      </c>
      <c r="G4" s="25">
        <f>F2+E4-F4</f>
        <v>108982.92</v>
      </c>
    </row>
    <row r="5" spans="1:7" ht="15.75" x14ac:dyDescent="0.25">
      <c r="A5" s="20">
        <v>42403</v>
      </c>
      <c r="B5" s="21" t="s">
        <v>13</v>
      </c>
      <c r="C5" s="21" t="s">
        <v>73</v>
      </c>
      <c r="D5" s="22" t="s">
        <v>12</v>
      </c>
      <c r="E5" s="23"/>
      <c r="F5" s="24">
        <v>5000</v>
      </c>
      <c r="G5" s="25">
        <f>G4+E5-F5</f>
        <v>103982.92</v>
      </c>
    </row>
    <row r="6" spans="1:7" ht="15.75" x14ac:dyDescent="0.25">
      <c r="A6" s="20">
        <v>42403</v>
      </c>
      <c r="B6" s="21" t="s">
        <v>13</v>
      </c>
      <c r="C6" s="21" t="s">
        <v>73</v>
      </c>
      <c r="D6" s="22" t="s">
        <v>14</v>
      </c>
      <c r="E6" s="23"/>
      <c r="F6" s="24">
        <v>1266.3499999999999</v>
      </c>
      <c r="G6" s="25">
        <f>G5+E6-F6</f>
        <v>102716.56999999999</v>
      </c>
    </row>
    <row r="7" spans="1:7" ht="15.75" x14ac:dyDescent="0.25">
      <c r="A7" s="20">
        <v>42403</v>
      </c>
      <c r="B7" s="21" t="s">
        <v>17</v>
      </c>
      <c r="C7" s="21" t="s">
        <v>65</v>
      </c>
      <c r="D7" s="22">
        <v>3125042</v>
      </c>
      <c r="E7" s="23">
        <v>390</v>
      </c>
      <c r="F7" s="24"/>
      <c r="G7" s="25">
        <f t="shared" ref="G7:G23" si="0">G6+E7-F7</f>
        <v>103106.56999999999</v>
      </c>
    </row>
    <row r="8" spans="1:7" ht="15.75" x14ac:dyDescent="0.25">
      <c r="A8" s="26">
        <v>42404</v>
      </c>
      <c r="B8" s="27" t="s">
        <v>13</v>
      </c>
      <c r="C8" s="27" t="s">
        <v>73</v>
      </c>
      <c r="D8" s="28" t="s">
        <v>23</v>
      </c>
      <c r="E8" s="29"/>
      <c r="F8" s="30">
        <v>450</v>
      </c>
      <c r="G8" s="31">
        <f t="shared" si="0"/>
        <v>102656.56999999999</v>
      </c>
    </row>
    <row r="9" spans="1:7" ht="15.75" x14ac:dyDescent="0.25">
      <c r="A9" s="20">
        <v>42410</v>
      </c>
      <c r="B9" s="21" t="s">
        <v>13</v>
      </c>
      <c r="C9" s="21" t="s">
        <v>73</v>
      </c>
      <c r="D9" s="22" t="s">
        <v>26</v>
      </c>
      <c r="E9" s="23"/>
      <c r="F9" s="32">
        <v>621.16</v>
      </c>
      <c r="G9" s="25">
        <f>G8+E9-F9</f>
        <v>102035.40999999999</v>
      </c>
    </row>
    <row r="10" spans="1:7" ht="15.75" x14ac:dyDescent="0.25">
      <c r="A10" s="20">
        <v>42410</v>
      </c>
      <c r="B10" s="33" t="s">
        <v>24</v>
      </c>
      <c r="C10" s="33" t="s">
        <v>31</v>
      </c>
      <c r="D10" s="22" t="s">
        <v>66</v>
      </c>
      <c r="E10" s="23"/>
      <c r="F10" s="24">
        <v>336.04</v>
      </c>
      <c r="G10" s="25">
        <f t="shared" si="0"/>
        <v>101699.37</v>
      </c>
    </row>
    <row r="11" spans="1:7" ht="15.75" x14ac:dyDescent="0.25">
      <c r="A11" s="20">
        <v>42415</v>
      </c>
      <c r="B11" s="33" t="s">
        <v>24</v>
      </c>
      <c r="C11" s="33" t="s">
        <v>30</v>
      </c>
      <c r="D11" s="22" t="s">
        <v>67</v>
      </c>
      <c r="E11" s="23"/>
      <c r="F11" s="24">
        <v>325.68</v>
      </c>
      <c r="G11" s="25">
        <f t="shared" si="0"/>
        <v>101373.69</v>
      </c>
    </row>
    <row r="12" spans="1:7" ht="15.75" x14ac:dyDescent="0.25">
      <c r="A12" s="20">
        <v>42415</v>
      </c>
      <c r="B12" s="21" t="s">
        <v>74</v>
      </c>
      <c r="C12" s="21" t="s">
        <v>68</v>
      </c>
      <c r="D12" s="22">
        <v>20</v>
      </c>
      <c r="E12" s="23"/>
      <c r="F12" s="24">
        <v>15</v>
      </c>
      <c r="G12" s="25">
        <f t="shared" si="0"/>
        <v>101358.69</v>
      </c>
    </row>
    <row r="13" spans="1:7" ht="15.75" x14ac:dyDescent="0.25">
      <c r="A13" s="20">
        <v>42416</v>
      </c>
      <c r="B13" s="20" t="s">
        <v>13</v>
      </c>
      <c r="C13" s="21" t="s">
        <v>73</v>
      </c>
      <c r="D13" s="22" t="s">
        <v>32</v>
      </c>
      <c r="E13" s="23"/>
      <c r="F13" s="24">
        <v>1800</v>
      </c>
      <c r="G13" s="25">
        <f t="shared" si="0"/>
        <v>99558.69</v>
      </c>
    </row>
    <row r="14" spans="1:7" ht="15.75" x14ac:dyDescent="0.25">
      <c r="A14" s="20">
        <v>42417</v>
      </c>
      <c r="B14" s="20" t="s">
        <v>13</v>
      </c>
      <c r="C14" s="21" t="s">
        <v>73</v>
      </c>
      <c r="D14" s="22" t="s">
        <v>44</v>
      </c>
      <c r="E14" s="23"/>
      <c r="F14" s="24">
        <v>523.82000000000005</v>
      </c>
      <c r="G14" s="25">
        <f t="shared" si="0"/>
        <v>99034.87</v>
      </c>
    </row>
    <row r="15" spans="1:7" ht="15.75" x14ac:dyDescent="0.25">
      <c r="A15" s="20">
        <v>42423</v>
      </c>
      <c r="B15" s="20" t="s">
        <v>13</v>
      </c>
      <c r="C15" s="21" t="s">
        <v>73</v>
      </c>
      <c r="D15" s="22" t="s">
        <v>52</v>
      </c>
      <c r="E15" s="23"/>
      <c r="F15" s="24">
        <v>525.1</v>
      </c>
      <c r="G15" s="25">
        <f t="shared" si="0"/>
        <v>98509.76999999999</v>
      </c>
    </row>
    <row r="16" spans="1:7" ht="15.75" x14ac:dyDescent="0.25">
      <c r="A16" s="20">
        <v>42424</v>
      </c>
      <c r="B16" s="20" t="s">
        <v>69</v>
      </c>
      <c r="C16" s="21" t="s">
        <v>70</v>
      </c>
      <c r="D16" s="22" t="s">
        <v>71</v>
      </c>
      <c r="E16" s="23"/>
      <c r="F16" s="24">
        <v>1450</v>
      </c>
      <c r="G16" s="25">
        <f t="shared" si="0"/>
        <v>97059.76999999999</v>
      </c>
    </row>
    <row r="17" spans="1:7" ht="15.75" x14ac:dyDescent="0.25">
      <c r="A17" s="20">
        <v>42425</v>
      </c>
      <c r="B17" s="20" t="s">
        <v>13</v>
      </c>
      <c r="C17" s="21" t="s">
        <v>73</v>
      </c>
      <c r="D17" s="22" t="s">
        <v>55</v>
      </c>
      <c r="E17" s="23"/>
      <c r="F17" s="24">
        <v>1000</v>
      </c>
      <c r="G17" s="25">
        <f t="shared" si="0"/>
        <v>96059.76999999999</v>
      </c>
    </row>
    <row r="18" spans="1:7" ht="15.75" x14ac:dyDescent="0.25">
      <c r="A18" s="20"/>
      <c r="B18" s="33"/>
      <c r="C18" s="33"/>
      <c r="D18" s="22"/>
      <c r="E18" s="23"/>
      <c r="F18" s="24"/>
      <c r="G18" s="25">
        <f t="shared" si="0"/>
        <v>96059.76999999999</v>
      </c>
    </row>
    <row r="19" spans="1:7" ht="15.75" x14ac:dyDescent="0.25">
      <c r="A19" s="20"/>
      <c r="B19" s="33"/>
      <c r="C19" s="33"/>
      <c r="D19" s="22"/>
      <c r="E19" s="23"/>
      <c r="F19" s="24"/>
      <c r="G19" s="25">
        <f t="shared" si="0"/>
        <v>96059.76999999999</v>
      </c>
    </row>
    <row r="20" spans="1:7" ht="15.75" x14ac:dyDescent="0.25">
      <c r="A20" s="20"/>
      <c r="B20" s="33"/>
      <c r="C20" s="33"/>
      <c r="D20" s="22"/>
      <c r="E20" s="23"/>
      <c r="F20" s="24"/>
      <c r="G20" s="25">
        <f t="shared" si="0"/>
        <v>96059.76999999999</v>
      </c>
    </row>
    <row r="21" spans="1:7" ht="15.75" x14ac:dyDescent="0.25">
      <c r="A21" s="20"/>
      <c r="B21" s="21"/>
      <c r="C21" s="21"/>
      <c r="D21" s="22"/>
      <c r="E21" s="23"/>
      <c r="F21" s="24"/>
      <c r="G21" s="25">
        <f t="shared" si="0"/>
        <v>96059.76999999999</v>
      </c>
    </row>
    <row r="22" spans="1:7" ht="15.75" x14ac:dyDescent="0.25">
      <c r="A22" s="20"/>
      <c r="B22" s="21"/>
      <c r="C22" s="21"/>
      <c r="D22" s="22"/>
      <c r="E22" s="23"/>
      <c r="F22" s="24"/>
      <c r="G22" s="25">
        <f t="shared" si="0"/>
        <v>96059.76999999999</v>
      </c>
    </row>
    <row r="23" spans="1:7" ht="15.75" x14ac:dyDescent="0.25">
      <c r="A23" s="20"/>
      <c r="B23" s="21"/>
      <c r="C23" s="21"/>
      <c r="D23" s="22"/>
      <c r="E23" s="23"/>
      <c r="F23" s="24"/>
      <c r="G23" s="25">
        <f t="shared" si="0"/>
        <v>96059.76999999999</v>
      </c>
    </row>
    <row r="24" spans="1:7" ht="15.75" x14ac:dyDescent="0.25">
      <c r="A24" s="34"/>
      <c r="B24" s="35"/>
      <c r="C24" s="35"/>
      <c r="D24" s="34"/>
      <c r="E24" s="36"/>
      <c r="F24" s="37"/>
      <c r="G24" s="36"/>
    </row>
    <row r="25" spans="1:7" ht="15.75" x14ac:dyDescent="0.25">
      <c r="A25" s="34"/>
      <c r="B25" s="35"/>
      <c r="C25" s="35"/>
      <c r="D25" s="34"/>
      <c r="E25" s="38" t="s">
        <v>72</v>
      </c>
      <c r="F25" s="39">
        <f>G23</f>
        <v>96059.76999999999</v>
      </c>
      <c r="G25" s="36"/>
    </row>
    <row r="26" spans="1:7" ht="15.75" x14ac:dyDescent="0.25">
      <c r="A26" s="34"/>
      <c r="B26" s="35"/>
      <c r="C26" s="35"/>
      <c r="D26" s="34"/>
      <c r="E26" s="36"/>
      <c r="F26" s="36"/>
      <c r="G26" s="40"/>
    </row>
  </sheetData>
  <mergeCells count="1">
    <mergeCell ref="E1:F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FEV-2016</vt:lpstr>
      <vt:lpstr>Banco FEV-2016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2016-05-31T16:19:18Z</dcterms:created>
  <dcterms:modified xsi:type="dcterms:W3CDTF">2016-06-01T18:41:10Z</dcterms:modified>
</cp:coreProperties>
</file>