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2" activeTab="3"/>
  </bookViews>
  <sheets>
    <sheet name="anexo 02" sheetId="1" r:id="rId1"/>
    <sheet name="Rendimentos" sheetId="2" r:id="rId2"/>
    <sheet name="anexo 03" sheetId="3" r:id="rId3"/>
    <sheet name="anexo 05" sheetId="4" r:id="rId4"/>
    <sheet name="anexo 06" sheetId="5" r:id="rId5"/>
    <sheet name="anexo 6a" sheetId="6" r:id="rId6"/>
    <sheet name="anexo 07" sheetId="7" r:id="rId7"/>
  </sheets>
  <definedNames>
    <definedName name="_xlnm.Print_Area" localSheetId="0">'anexo 02'!$A$1:$J$28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indexed="8"/>
            <rFont val="Calibri"/>
            <family val="2"/>
          </rPr>
          <t xml:space="preserve">Orçamento recebido pela Forlab
</t>
        </r>
      </text>
    </comment>
  </commentList>
</comments>
</file>

<file path=xl/sharedStrings.xml><?xml version="1.0" encoding="utf-8"?>
<sst xmlns="http://schemas.openxmlformats.org/spreadsheetml/2006/main" count="408" uniqueCount="290">
  <si>
    <t>BALANCETE FINANCEIRO - ANEXO 02</t>
  </si>
  <si>
    <t xml:space="preserve">ENTIDADE EXECUTORA:  FUNDAÇÃO VALE DO TAQUARI DE EDUCAÇÃO E DESENVOLVIMENTO SOCIAL       </t>
  </si>
  <si>
    <t xml:space="preserve">CONVÊNIO Nº:  SCT 11/2008                                                                                      </t>
  </si>
  <si>
    <t>PROJETO: FABRICAÇÃO DE QUEIJO TIPO CAMEMBERT NO VALE DO TAQUARI</t>
  </si>
  <si>
    <t xml:space="preserve">PERÍODO PRESTAÇÃO DE CONTAS:  01/01/2012 a 29/06/2012  </t>
  </si>
  <si>
    <t>RECEITAS</t>
  </si>
  <si>
    <t>DESPESAS</t>
  </si>
  <si>
    <t>CRÉDITO LIBERADO PELA SECRETARIA (1)                                         Data: 06/02/2010</t>
  </si>
  <si>
    <t>R$</t>
  </si>
  <si>
    <t>SUBVENÇÕES SOCIAIS (1)</t>
  </si>
  <si>
    <t xml:space="preserve">  . Pessoal</t>
  </si>
  <si>
    <t xml:space="preserve">  . Material de Consumo</t>
  </si>
  <si>
    <t>APLICAÇÕES:</t>
  </si>
  <si>
    <t xml:space="preserve">  .Serviço de Terceiros</t>
  </si>
  <si>
    <t xml:space="preserve">   . Caderneta de Poupança</t>
  </si>
  <si>
    <t xml:space="preserve">       Remuneração de Serviços de Pessoais</t>
  </si>
  <si>
    <t xml:space="preserve">   . Fundo de Curto Prazo em 06/03/2009</t>
  </si>
  <si>
    <t xml:space="preserve">       Outros Serviços e Encargos</t>
  </si>
  <si>
    <t>RENDIMENTOS:</t>
  </si>
  <si>
    <t xml:space="preserve">  .Caderneta de Poupança</t>
  </si>
  <si>
    <t xml:space="preserve">  . Fundo de Curto Prazo</t>
  </si>
  <si>
    <t>AUXÍLIOS PARA DESPESAS DE CAPITAL (2)</t>
  </si>
  <si>
    <t>TOTAL DOS RENDIMENTOS (2)</t>
  </si>
  <si>
    <t xml:space="preserve"> . Obras  e Instalações</t>
  </si>
  <si>
    <t xml:space="preserve"> . Equipamentos e Material Permanente</t>
  </si>
  <si>
    <t>DESPESAS BANCÁRIAS (3)</t>
  </si>
  <si>
    <t xml:space="preserve">  . CPMF</t>
  </si>
  <si>
    <t xml:space="preserve">  . Extratos</t>
  </si>
  <si>
    <t xml:space="preserve">  . Talão de Cheques</t>
  </si>
  <si>
    <t xml:space="preserve">  . Manutenção de Conta</t>
  </si>
  <si>
    <t xml:space="preserve">TOTAL DA RECEITA (1+2)                                                       </t>
  </si>
  <si>
    <t>SOMA DAS DESPESAS  (1+2+3)</t>
  </si>
  <si>
    <t>Ordenadores de Despesa</t>
  </si>
  <si>
    <t>Contador /CRC - Assinatura e Carimbo</t>
  </si>
  <si>
    <t>RECOLHIMENTO DE SALDO (4)</t>
  </si>
  <si>
    <t>Cristiani Reimers</t>
  </si>
  <si>
    <t>TOTAL DE DESPESA (1+2+3+4)</t>
  </si>
  <si>
    <t>Mês/Ano</t>
  </si>
  <si>
    <t>Valor Rendimento</t>
  </si>
  <si>
    <t>Março/2009</t>
  </si>
  <si>
    <t>Abril/2009</t>
  </si>
  <si>
    <t>Maio/2009</t>
  </si>
  <si>
    <t>Junho/2009</t>
  </si>
  <si>
    <t>Julho/2009</t>
  </si>
  <si>
    <t>Agosto/2009</t>
  </si>
  <si>
    <t>Setembro/2009</t>
  </si>
  <si>
    <t>Outubro/2009</t>
  </si>
  <si>
    <t>Novembro/2009</t>
  </si>
  <si>
    <t>Dezembro/2009</t>
  </si>
  <si>
    <t>Janeiro/2010</t>
  </si>
  <si>
    <t>Fevereiro/2010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</si>
  <si>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</si>
  <si>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</si>
  <si>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</si>
  <si>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</si>
  <si>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</si>
  <si>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</si>
  <si>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</si>
  <si>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</si>
  <si>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</si>
  <si>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</si>
  <si>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</si>
  <si>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</si>
  <si>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</si>
  <si>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Abril/2011</t>
  </si>
  <si>
    <t>Maio/2011</t>
  </si>
  <si>
    <t>Junho/2011</t>
  </si>
  <si>
    <t>Julho/2011</t>
  </si>
  <si>
    <t>Agosto/2011</t>
  </si>
  <si>
    <t>Setembro/2011</t>
  </si>
  <si>
    <t>Outubro/2011</t>
  </si>
  <si>
    <t>Novembro/2011</t>
  </si>
  <si>
    <t>Dezembro/2011</t>
  </si>
  <si>
    <t>Janeiro/2012</t>
  </si>
  <si>
    <t>Fevereiro/2012</t>
  </si>
  <si>
    <t>Março/2012</t>
  </si>
  <si>
    <t>Abril/2012</t>
  </si>
  <si>
    <t>Maio/2012</t>
  </si>
  <si>
    <t>Junho/2012</t>
  </si>
  <si>
    <t>TOTAL</t>
  </si>
  <si>
    <t xml:space="preserve">RELAÇÃO DOS DOCUMENTOS </t>
  </si>
  <si>
    <t>COMPROBATÓRIOS DE DESPESAS</t>
  </si>
  <si>
    <t>ANEXO 03</t>
  </si>
  <si>
    <t>ENTIDADE EXECUTORA: FUNDAÇÃO VALE DO TAQUARI DE EDUCAÇÃO E DESENVOLVIMENTO SOCIAL FUVATES</t>
  </si>
  <si>
    <t>ELEMENTO DE DESPESA (Mat. de Consumo, Serv. de Terceiros, Equipamentos e Mat. Permanente, etc.):</t>
  </si>
  <si>
    <t>N° de        Ordem</t>
  </si>
  <si>
    <t>N° do Cheque</t>
  </si>
  <si>
    <t>Data do Pagto.</t>
  </si>
  <si>
    <t>Recibo/Fatura Nota Fiscal</t>
  </si>
  <si>
    <t>Favorecido</t>
  </si>
  <si>
    <t>Valores         R$</t>
  </si>
  <si>
    <t>01</t>
  </si>
  <si>
    <t>006134</t>
  </si>
  <si>
    <t>Comercial de Eletrodomésticos Pedro Obino Júnior S/A</t>
  </si>
  <si>
    <t>02</t>
  </si>
  <si>
    <t>000001</t>
  </si>
  <si>
    <t>Brastec Equipamentos Científicos Ltda</t>
  </si>
  <si>
    <t>03</t>
  </si>
  <si>
    <t>000003</t>
  </si>
  <si>
    <t>Liotop Comércio de Equipamentos Ltda</t>
  </si>
  <si>
    <t>04</t>
  </si>
  <si>
    <t>000002</t>
  </si>
  <si>
    <t>05</t>
  </si>
  <si>
    <t>000004</t>
  </si>
  <si>
    <t>Digicrom Aanalítica Ltda</t>
  </si>
  <si>
    <t>06</t>
  </si>
  <si>
    <t>000005</t>
  </si>
  <si>
    <t>Refrinox Cozinhas e Balcões Ltda</t>
  </si>
  <si>
    <t>07</t>
  </si>
  <si>
    <t>000006</t>
  </si>
  <si>
    <t>08</t>
  </si>
  <si>
    <t>000007</t>
  </si>
  <si>
    <t>Olicenter Ser. Tec. Inform. Ltda</t>
  </si>
  <si>
    <t>09</t>
  </si>
  <si>
    <t>000008</t>
  </si>
  <si>
    <t>000009</t>
  </si>
  <si>
    <t>000010</t>
  </si>
  <si>
    <t>Hexis Científica S/A</t>
  </si>
  <si>
    <t>000011</t>
  </si>
  <si>
    <t>000012</t>
  </si>
  <si>
    <t>000013</t>
  </si>
  <si>
    <t>Pró-análise Química e Diagnóstica Ltda</t>
  </si>
  <si>
    <t>000014</t>
  </si>
  <si>
    <t>ted/doc</t>
  </si>
  <si>
    <t>Marconi Equipamentos para laboratórios Ltda</t>
  </si>
  <si>
    <t>17</t>
  </si>
  <si>
    <t>000015</t>
  </si>
  <si>
    <t>Var Transportes Ltda *</t>
  </si>
  <si>
    <t>Pró-Análise Química e Diagnóstica Ltda</t>
  </si>
  <si>
    <t>Depósito</t>
  </si>
  <si>
    <t>Depósito ref devolução a SCIT ref frete 121778 Var Transportes Ltda</t>
  </si>
  <si>
    <t>Declaro que foram recebidos os materiais, executados os serviços, e que foram pagos todos os comprovantes acima relacionados.</t>
  </si>
  <si>
    <t xml:space="preserve">O ítem 17 refere-se ao transporte para conserto da mercadoria relacionadas nos itens 6 e 7. </t>
  </si>
  <si>
    <t>Obs: Utilizar uma relação para cada elemento de despesa.</t>
  </si>
  <si>
    <t>Em: 29/06/2012</t>
  </si>
  <si>
    <t>Ordenadores de Despesa                                     Contador -Assinatura - Carimbo</t>
  </si>
  <si>
    <t>RELAÇÃO DE BENS ADQUIRIDOS, PRODUZIDOS E/OU CONSTITUIDOS</t>
  </si>
  <si>
    <t>ANEXO 05</t>
  </si>
  <si>
    <r>
      <t>CONVÊNIO N</t>
    </r>
    <r>
      <rPr>
        <sz val="10"/>
        <rFont val="Arial"/>
        <family val="2"/>
      </rPr>
      <t>º</t>
    </r>
    <r>
      <rPr>
        <b/>
        <sz val="10"/>
        <rFont val="Arial"/>
        <family val="2"/>
      </rPr>
      <t>: SCT 11/2008</t>
    </r>
  </si>
  <si>
    <t xml:space="preserve">Declaramos, para os devidos fins, que os bens abaixo relacionados, adquiridos, produzidos e/ou constituidos com os recursos deste Convênio, foram registrados e vinculados às atividades, desenvolvido no âmbito do Programa/Projeto apoiado pela Secretaria com as seguintes caracteristicas:  </t>
  </si>
  <si>
    <t>Nº de Ordem</t>
  </si>
  <si>
    <t>Documento Fiscal</t>
  </si>
  <si>
    <t>Descrição</t>
  </si>
  <si>
    <t>Qde.</t>
  </si>
  <si>
    <t>Valores em R$</t>
  </si>
  <si>
    <t>Localização:(sala, depto., laboratório, etc.)</t>
  </si>
  <si>
    <t>Data</t>
  </si>
  <si>
    <t>Nº</t>
  </si>
  <si>
    <t>Unitário</t>
  </si>
  <si>
    <t>Total</t>
  </si>
  <si>
    <t>Refrigerador 124550 Consul – ref CRD45 Duplex 417L</t>
  </si>
  <si>
    <t>Laboratório do Projeto do Queijo – P.5</t>
  </si>
  <si>
    <t>Capela de Fluxo Laminar Vertical Mini</t>
  </si>
  <si>
    <t>Câmera Climática 200L, Quinis, modelo Q-315C21</t>
  </si>
  <si>
    <t>Phmetro de Laboratório</t>
  </si>
  <si>
    <t>Termocompensador Tipo NTC</t>
  </si>
  <si>
    <t>Liofilizador de Bancada modelo L202 completo</t>
  </si>
  <si>
    <t>Computador</t>
  </si>
  <si>
    <t>Tanque em Aço Inox para produção de queijo</t>
  </si>
  <si>
    <t>Termômetro Digital Espeto H Inox 145mm (HX0035-00257)</t>
  </si>
  <si>
    <t>Termohigrômetro Digital Max Min (HX0035-00302)</t>
  </si>
  <si>
    <t>Desumidificador Mod. 160 220V (HX0016-00015)</t>
  </si>
  <si>
    <t>Balança de Precisão 6200g Sensib. 0,01 g M6202 BEL</t>
  </si>
  <si>
    <t>Cronômetro Digital H.M.S. Water Resist Cronobio</t>
  </si>
  <si>
    <t>059014</t>
  </si>
  <si>
    <t xml:space="preserve">Fermentador/Reator em vidro borosilicato </t>
  </si>
  <si>
    <t xml:space="preserve">Transferpette 0,5-5ml D5000 brand </t>
  </si>
  <si>
    <t xml:space="preserve">Transferpette 100-1000ul D1000 brand </t>
  </si>
  <si>
    <t>Balão para liofilizador com capacidade de 250ml</t>
  </si>
  <si>
    <t>Adaptador em neoprene para balão de liofilização</t>
  </si>
  <si>
    <t>Ordenador - Assinatura e Carimbo</t>
  </si>
  <si>
    <t>DEMONSTRATIVO DE EXECUÇÃO FINANCEIRA</t>
  </si>
  <si>
    <t>ANEXO  06</t>
  </si>
  <si>
    <t xml:space="preserve">ENTIDADE EXECUTORA: FUNDAÇÃO VALE DO TAQUARI DE EDUCAÇÃO E DESENVOLVIMENTO SOCIAL  </t>
  </si>
  <si>
    <t>CONVÊNIO Nº SCT 11/2008</t>
  </si>
  <si>
    <r>
      <t xml:space="preserve">FONTE DE RECURSOS: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  ) Próprios    ( x ) Programa SCT    (   ) Outras Fontes </t>
    </r>
  </si>
  <si>
    <t>ESPECIFICAÇÃO DA RECEITA</t>
  </si>
  <si>
    <t>APROVADO</t>
  </si>
  <si>
    <t>REALIZADO</t>
  </si>
  <si>
    <t>3.2.3.1</t>
  </si>
  <si>
    <t>Pessoal</t>
  </si>
  <si>
    <t>Material de Consumo</t>
  </si>
  <si>
    <t>Serviço de Terceiros e Encargos</t>
  </si>
  <si>
    <t>. Remuneração de Serviços Pessoais</t>
  </si>
  <si>
    <t>. Outros Serviços e Encargos</t>
  </si>
  <si>
    <t>4.3.3.1</t>
  </si>
  <si>
    <t>4.3.3.1.012</t>
  </si>
  <si>
    <t>Obras e  Instalações</t>
  </si>
  <si>
    <t>. Prédios</t>
  </si>
  <si>
    <t>. Instalações</t>
  </si>
  <si>
    <t>. Outras Obras Complementares</t>
  </si>
  <si>
    <t>4.3.3.1.021</t>
  </si>
  <si>
    <t>Equipamentos e Material Permanente</t>
  </si>
  <si>
    <t>TOTAL (1 + 2)</t>
  </si>
  <si>
    <t>Obs: Utilizar uma relação para cada fonte de recurso.</t>
  </si>
  <si>
    <t>Ordenadores de Despesas</t>
  </si>
  <si>
    <t>Contador - Assinatura - Carimbo</t>
  </si>
  <si>
    <r>
      <t xml:space="preserve">FONTE DE RECURSOS: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 x ) Próprios    (  ) Programa SCT    (   ) Outras Fontes </t>
    </r>
  </si>
  <si>
    <t>- Frete</t>
  </si>
  <si>
    <t>PLANILHA DE APURAÇÃO DE PREÇOS – Equipamentos</t>
  </si>
  <si>
    <t>ANEXO 07</t>
  </si>
  <si>
    <t>ITEM</t>
  </si>
  <si>
    <t>DESCRIÇÃO</t>
  </si>
  <si>
    <t>QTE.</t>
  </si>
  <si>
    <t>EMPRESA - A</t>
  </si>
  <si>
    <t xml:space="preserve">EMPRESA - B </t>
  </si>
  <si>
    <t xml:space="preserve">EMPRESA - C </t>
  </si>
  <si>
    <t xml:space="preserve">Preço Unit. </t>
  </si>
  <si>
    <t>Preço Total</t>
  </si>
  <si>
    <t>Preço Unit.</t>
  </si>
  <si>
    <t>1</t>
  </si>
  <si>
    <t>Refrigerador 400 L</t>
  </si>
  <si>
    <t>Coml de Eletrodomésticos Pedro Obino Jr S/A  R$ 1.312,50</t>
  </si>
  <si>
    <t>Lojas Quero-Quero S/A R$ 1.421,90</t>
  </si>
  <si>
    <t>Benoit Eletrodomésticos Ltda R$ 1.669,00</t>
  </si>
  <si>
    <t>2</t>
  </si>
  <si>
    <t>Capela de Fluxo Laminar, para material limpo</t>
  </si>
  <si>
    <t>Brastec Equipamentos Científicos Ltda R$ 10.430,24</t>
  </si>
  <si>
    <t>Pachane Equipamentos para Laboratórios Ltda R$ 12.450,00</t>
  </si>
  <si>
    <t>Marte Balanças e Aparelhos Precisão Ltda R$ 14.815,00</t>
  </si>
  <si>
    <t>3</t>
  </si>
  <si>
    <t xml:space="preserve">Liofilizador de alimentos,  para pesquisa em bancada </t>
  </si>
  <si>
    <t>Liotop Comércio de Equipamentos Ltda - EPP R$ 14.500,00</t>
  </si>
  <si>
    <t>Equipal Com. Ind. Imp. Exp. Ltda R$15.500,00</t>
  </si>
  <si>
    <t>Terroni Equip. Científicos Ltda R$ 28.000,00</t>
  </si>
  <si>
    <t>4</t>
  </si>
  <si>
    <t>Câmara Climática  com temperatura e umidade relativa ajustáveis - QUIMIS modelo Q315C21.</t>
  </si>
  <si>
    <t>Brastec Equipamentos Científicos Ltda R$ 13.910,75</t>
  </si>
  <si>
    <t>SP Labor Comércio de Produtos p/ Laboratórios Ltda R$ 14.980,00</t>
  </si>
  <si>
    <t>SR Produtos para Laboratórios Ltda R$17.090,00</t>
  </si>
  <si>
    <t>5</t>
  </si>
  <si>
    <t>Peagâmetro digital portátil Digimed - Modelo: DM 20 com sensor termocompensador</t>
  </si>
  <si>
    <t>Digicrom Analítica Ltda R$ 2.508,00</t>
  </si>
  <si>
    <t>Pró-Análise Química e Diagnóstica Ltda R$ 3.603,00</t>
  </si>
  <si>
    <t>Forlab Assistência Técnica e Produtos para Laboratório ME (0202/09)  R$ 3.730,00</t>
  </si>
  <si>
    <t>6</t>
  </si>
  <si>
    <t>Tanque de inox 50 Litros  para queijaria</t>
  </si>
  <si>
    <t>Refrinox Cozinhas e Balcões Ltda R$ 6.250,00</t>
  </si>
  <si>
    <t>Metalúrgica Ralf Winter Ltda R$ 8.800,00</t>
  </si>
  <si>
    <t>Outro fornecedor encontrado não atendia a necessidade</t>
  </si>
  <si>
    <t>7</t>
  </si>
  <si>
    <t>Computador com monitor 15 polegadas, 1 giga, HD 80 com gravador de DVD</t>
  </si>
  <si>
    <t>Olicenter Serv. Técnicos em Informática Ltda R$ 1.165,70</t>
  </si>
  <si>
    <r>
      <t>Rasche &amp; Stefenon Ltda</t>
    </r>
    <r>
      <rPr>
        <b/>
        <sz val="9"/>
        <rFont val="Arial"/>
        <family val="2"/>
      </rPr>
      <t xml:space="preserve"> </t>
    </r>
    <r>
      <rPr>
        <sz val="10"/>
        <rFont val="Arial"/>
        <family val="2"/>
      </rPr>
      <t xml:space="preserve"> R$ 1.181,00</t>
    </r>
  </si>
  <si>
    <t>Tecnopoint Informática, Assessoria e Sistemas Ltda R$1.232,00</t>
  </si>
  <si>
    <t>8</t>
  </si>
  <si>
    <t>Termômetro digital -50 a 150 °C, com sonda tipo espeto</t>
  </si>
  <si>
    <t>Hexis Científica S/A R$ 35,00</t>
  </si>
  <si>
    <t>SR Produtos para Laboratórios Ltda R$ 88,55</t>
  </si>
  <si>
    <t>SP Labor Comércio de Produtos p/ Laboratórios Ltda R$ 98,00</t>
  </si>
  <si>
    <t>9</t>
  </si>
  <si>
    <t>Termo higrômetro digital – máxima e mínima. Marca Incoterm, modelo 7429.02.0.00</t>
  </si>
  <si>
    <t>Hexis Científica S/A R$ 75,00 – total R$ 150,00</t>
  </si>
  <si>
    <t>Pró-Análise Química e Diagnóstica Ltda R$ 78,00 – total R$ 156,00</t>
  </si>
  <si>
    <t>SP Labor Comércio de Produtos p/ Laboratórios Ltda R$ 105,00 – total R$ 210,00</t>
  </si>
  <si>
    <t>10</t>
  </si>
  <si>
    <t xml:space="preserve">Desumidificador de ar </t>
  </si>
  <si>
    <t>Hexis Científica S/A R$ 998,00</t>
  </si>
  <si>
    <t>Arsec Desumidificadores e Equip. P/ Lab. LtdaR$ 1.119,00</t>
  </si>
  <si>
    <t>Marte Balanças e Aparelhos Precisão Ltda R$ 1.156,00</t>
  </si>
  <si>
    <t>11</t>
  </si>
  <si>
    <t>Balança semi-analítica com capacidade de até 6 Kg e escala de 0,01g</t>
  </si>
  <si>
    <t>Pró-Analise Química e Diagnóstica Ltda R$ 2.850,00</t>
  </si>
  <si>
    <t>Forlab Assistência Técnica e Produtos para Laboratório ME R$ 2.940,00</t>
  </si>
  <si>
    <t>SR Produtos para Laboratórios Ltda R$ 3.235,00</t>
  </si>
  <si>
    <t>12</t>
  </si>
  <si>
    <t>Cronômetro</t>
  </si>
  <si>
    <t>Pró-Analise Química e Diagnóstica Ltda R$ 40,00</t>
  </si>
  <si>
    <t>Marte Balanças e Aparelhos Precisão Ltda R$ 47,00 + frete</t>
  </si>
  <si>
    <t>Forlab Assistência Técnica e Produtos para Laboratório ME R$ 50,00</t>
  </si>
  <si>
    <t>13</t>
  </si>
  <si>
    <t xml:space="preserve">Bioreator </t>
  </si>
  <si>
    <t>Marconi Equipamentos para Laboratórios Ltda R$ 45.000,00</t>
  </si>
  <si>
    <t>Alemmar Comercial e Industrial S/A R$ 19.030,00 + R$52.150,00 + custos importação</t>
  </si>
  <si>
    <t>Sartorius Stedim Systems GmbH U$ 48,849.00 +- R$ 96.000,00</t>
  </si>
  <si>
    <t>14</t>
  </si>
  <si>
    <t>Liotop Comércio de Equipamentos Ltda - EPP R$ 95,00</t>
  </si>
  <si>
    <t>-</t>
  </si>
  <si>
    <t>15</t>
  </si>
  <si>
    <t>Liotop Comércio de Equipamentos Ltda - EPP R$ 108,00 – total 432,00</t>
  </si>
  <si>
    <t>Transferpette 0,5-5ml D5000 brand</t>
  </si>
  <si>
    <t>Pró-Análise Química e Diagnóstica Ltda R$ 711,00</t>
  </si>
  <si>
    <t>Merse Artigos para Laboratórios R$ 765,00</t>
  </si>
  <si>
    <t>Alpax Divisão Analítica R$ 992,50</t>
  </si>
  <si>
    <t>Pró-Análise Química e Diagnóstica Ltda R$ 639,00</t>
  </si>
  <si>
    <t>Merse Artigos para Laboratórios R$ 670,00</t>
  </si>
  <si>
    <t>Alpax Divisão Analítica R$ 905,00</t>
  </si>
  <si>
    <t>Justificativa: (Justificar as aquisições quando não for menor preço). Os itens 14 e 15 foram adquiridos da Liotop em função das características técnicas. Os balões dos orçamentos mais baratos não são balões próprios para suportar a liofilização.</t>
  </si>
  <si>
    <t xml:space="preserve">Coordenador  do Projeto </t>
  </si>
  <si>
    <t>Cláudia Andréia Gräff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</si>
</sst>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;&quot; (&quot;#,##0.00\);&quot; -&quot;#\ ;@\ "/>
    <numFmt numFmtId="166" formatCode="DD/MM/YYYY"/>
    <numFmt numFmtId="167" formatCode="#,##0.00"/>
    <numFmt numFmtId="168" formatCode="DD/MM/YY"/>
    <numFmt numFmtId="169" formatCode="&quot; R$&quot;#,##0.00\ ;&quot; R$(&quot;#,##0.00\);&quot; R$-&quot;#\ ;@\ "/>
    <numFmt numFmtId="170" formatCode="#,##0.00;[RED]\-#,##0.00"/>
    <numFmt numFmtId="171" formatCode="0.00"/>
    <numFmt numFmtId="172" formatCode="&quot;R$ &quot;#,##0.00\ ;&quot;(R$ &quot;#,##0.00\)"/>
    <numFmt numFmtId="173" formatCode="@"/>
    <numFmt numFmtId="174" formatCode="&quot;R$ &quot;#,##0.00"/>
    <numFmt numFmtId="175" formatCode="[$R$-416]\ #,##0.00;[RED]\-[$R$-416]\ #,##0.00"/>
  </numFmts>
  <fonts count="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5" fontId="0" fillId="0" borderId="3" xfId="15" applyFont="1" applyFill="1" applyBorder="1" applyAlignment="1" applyProtection="1">
      <alignment horizontal="center"/>
      <protection/>
    </xf>
    <xf numFmtId="164" fontId="2" fillId="0" borderId="4" xfId="0" applyFont="1" applyBorder="1" applyAlignment="1">
      <alignment vertical="top" wrapText="1"/>
    </xf>
    <xf numFmtId="164" fontId="2" fillId="0" borderId="5" xfId="0" applyFont="1" applyBorder="1" applyAlignment="1">
      <alignment horizontal="center" vertical="top" wrapText="1"/>
    </xf>
    <xf numFmtId="165" fontId="2" fillId="0" borderId="5" xfId="15" applyFont="1" applyFill="1" applyBorder="1" applyAlignment="1" applyProtection="1">
      <alignment vertical="top"/>
      <protection/>
    </xf>
    <xf numFmtId="165" fontId="0" fillId="0" borderId="6" xfId="15" applyFont="1" applyFill="1" applyBorder="1" applyAlignment="1" applyProtection="1">
      <alignment vertical="top"/>
      <protection/>
    </xf>
    <xf numFmtId="164" fontId="0" fillId="0" borderId="2" xfId="0" applyFont="1" applyBorder="1" applyAlignment="1">
      <alignment horizontal="left" vertical="top"/>
    </xf>
    <xf numFmtId="164" fontId="2" fillId="0" borderId="0" xfId="0" applyFont="1" applyBorder="1" applyAlignment="1">
      <alignment horizontal="center" vertical="top" wrapText="1"/>
    </xf>
    <xf numFmtId="165" fontId="2" fillId="0" borderId="0" xfId="15" applyFont="1" applyFill="1" applyBorder="1" applyAlignment="1" applyProtection="1">
      <alignment vertical="top"/>
      <protection/>
    </xf>
    <xf numFmtId="165" fontId="0" fillId="0" borderId="3" xfId="15" applyFont="1" applyFill="1" applyBorder="1" applyAlignment="1" applyProtection="1">
      <alignment vertical="top"/>
      <protection/>
    </xf>
    <xf numFmtId="164" fontId="0" fillId="0" borderId="0" xfId="0" applyBorder="1" applyAlignment="1">
      <alignment vertical="top"/>
    </xf>
    <xf numFmtId="165" fontId="2" fillId="0" borderId="3" xfId="0" applyNumberFormat="1" applyFont="1" applyBorder="1" applyAlignment="1">
      <alignment horizontal="center" vertical="top" wrapText="1"/>
    </xf>
    <xf numFmtId="164" fontId="0" fillId="0" borderId="2" xfId="0" applyFont="1" applyBorder="1" applyAlignment="1">
      <alignment horizontal="left" vertical="top" wrapText="1"/>
    </xf>
    <xf numFmtId="165" fontId="0" fillId="0" borderId="3" xfId="15" applyFont="1" applyFill="1" applyBorder="1" applyAlignment="1" applyProtection="1">
      <alignment/>
      <protection/>
    </xf>
    <xf numFmtId="164" fontId="0" fillId="0" borderId="2" xfId="0" applyBorder="1" applyAlignment="1">
      <alignment horizontal="center" vertical="top" wrapText="1"/>
    </xf>
    <xf numFmtId="164" fontId="0" fillId="0" borderId="2" xfId="0" applyBorder="1" applyAlignment="1">
      <alignment horizontal="center" vertical="top"/>
    </xf>
    <xf numFmtId="164" fontId="2" fillId="0" borderId="2" xfId="0" applyFont="1" applyBorder="1" applyAlignment="1">
      <alignment horizontal="left" vertical="top"/>
    </xf>
    <xf numFmtId="165" fontId="0" fillId="0" borderId="0" xfId="15" applyFont="1" applyFill="1" applyBorder="1" applyAlignment="1" applyProtection="1">
      <alignment vertical="top"/>
      <protection/>
    </xf>
    <xf numFmtId="164" fontId="2" fillId="0" borderId="0" xfId="0" applyFont="1" applyBorder="1" applyAlignment="1">
      <alignment horizontal="left" vertical="top"/>
    </xf>
    <xf numFmtId="165" fontId="0" fillId="0" borderId="3" xfId="15" applyFont="1" applyFill="1" applyBorder="1" applyAlignment="1" applyProtection="1">
      <alignment horizontal="left" vertical="top"/>
      <protection/>
    </xf>
    <xf numFmtId="165" fontId="0" fillId="0" borderId="0" xfId="15" applyFont="1" applyFill="1" applyBorder="1" applyAlignment="1" applyProtection="1">
      <alignment horizontal="left" vertical="top" wrapText="1"/>
      <protection/>
    </xf>
    <xf numFmtId="164" fontId="0" fillId="0" borderId="2" xfId="0" applyBorder="1" applyAlignment="1">
      <alignment horizontal="center"/>
    </xf>
    <xf numFmtId="165" fontId="0" fillId="0" borderId="0" xfId="15" applyFont="1" applyFill="1" applyBorder="1" applyAlignment="1" applyProtection="1">
      <alignment horizontal="right" vertical="top" wrapText="1"/>
      <protection/>
    </xf>
    <xf numFmtId="164" fontId="2" fillId="0" borderId="7" xfId="0" applyFont="1" applyBorder="1" applyAlignment="1">
      <alignment horizontal="left" vertical="top" wrapText="1"/>
    </xf>
    <xf numFmtId="164" fontId="2" fillId="0" borderId="8" xfId="0" applyFont="1" applyBorder="1" applyAlignment="1">
      <alignment horizontal="left" vertical="top" wrapText="1"/>
    </xf>
    <xf numFmtId="165" fontId="2" fillId="0" borderId="3" xfId="15" applyFont="1" applyFill="1" applyBorder="1" applyAlignment="1" applyProtection="1">
      <alignment horizontal="center" vertical="top" wrapText="1"/>
      <protection/>
    </xf>
    <xf numFmtId="166" fontId="0" fillId="0" borderId="9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6" fontId="0" fillId="0" borderId="13" xfId="0" applyNumberFormat="1" applyBorder="1" applyAlignment="1">
      <alignment vertical="center" wrapText="1"/>
    </xf>
    <xf numFmtId="164" fontId="0" fillId="0" borderId="12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2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3" xfId="0" applyBorder="1" applyAlignment="1">
      <alignment/>
    </xf>
    <xf numFmtId="164" fontId="0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8" xfId="0" applyBorder="1" applyAlignment="1">
      <alignment vertical="top"/>
    </xf>
    <xf numFmtId="165" fontId="2" fillId="0" borderId="8" xfId="15" applyFont="1" applyFill="1" applyBorder="1" applyAlignment="1" applyProtection="1">
      <alignment vertical="top"/>
      <protection/>
    </xf>
    <xf numFmtId="165" fontId="2" fillId="0" borderId="17" xfId="15" applyFont="1" applyFill="1" applyBorder="1" applyAlignment="1" applyProtection="1">
      <alignment vertical="top"/>
      <protection/>
    </xf>
    <xf numFmtId="164" fontId="0" fillId="0" borderId="18" xfId="0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4" fontId="0" fillId="0" borderId="18" xfId="0" applyFont="1" applyBorder="1" applyAlignment="1">
      <alignment vertical="center" wrapText="1"/>
    </xf>
    <xf numFmtId="167" fontId="0" fillId="0" borderId="18" xfId="0" applyNumberFormat="1" applyBorder="1" applyAlignment="1">
      <alignment vertical="center" wrapText="1"/>
    </xf>
    <xf numFmtId="168" fontId="0" fillId="0" borderId="18" xfId="0" applyNumberFormat="1" applyFont="1" applyBorder="1" applyAlignment="1">
      <alignment vertical="center" wrapText="1"/>
    </xf>
    <xf numFmtId="167" fontId="0" fillId="0" borderId="18" xfId="0" applyNumberFormat="1" applyFont="1" applyBorder="1" applyAlignment="1">
      <alignment vertical="center" wrapText="1"/>
    </xf>
    <xf numFmtId="164" fontId="0" fillId="0" borderId="18" xfId="0" applyBorder="1" applyAlignment="1">
      <alignment/>
    </xf>
    <xf numFmtId="164" fontId="0" fillId="0" borderId="18" xfId="0" applyFont="1" applyBorder="1" applyAlignment="1">
      <alignment/>
    </xf>
    <xf numFmtId="164" fontId="0" fillId="2" borderId="18" xfId="0" applyFont="1" applyFill="1" applyBorder="1" applyAlignment="1">
      <alignment horizontal="justify" vertical="center" wrapText="1"/>
    </xf>
    <xf numFmtId="164" fontId="2" fillId="0" borderId="18" xfId="0" applyFont="1" applyBorder="1" applyAlignment="1">
      <alignment/>
    </xf>
    <xf numFmtId="167" fontId="2" fillId="0" borderId="18" xfId="0" applyNumberFormat="1" applyFont="1" applyBorder="1" applyAlignment="1">
      <alignment/>
    </xf>
    <xf numFmtId="164" fontId="1" fillId="0" borderId="19" xfId="0" applyFont="1" applyBorder="1" applyAlignment="1">
      <alignment horizontal="center" vertical="top" wrapText="1"/>
    </xf>
    <xf numFmtId="164" fontId="1" fillId="0" borderId="20" xfId="0" applyFont="1" applyBorder="1" applyAlignment="1">
      <alignment horizontal="center" vertical="top" wrapText="1"/>
    </xf>
    <xf numFmtId="164" fontId="1" fillId="0" borderId="21" xfId="0" applyFont="1" applyBorder="1" applyAlignment="1">
      <alignment horizontal="center" vertical="top" wrapText="1"/>
    </xf>
    <xf numFmtId="164" fontId="2" fillId="0" borderId="22" xfId="0" applyFont="1" applyBorder="1" applyAlignment="1">
      <alignment horizontal="left" vertical="top" wrapText="1"/>
    </xf>
    <xf numFmtId="164" fontId="2" fillId="0" borderId="22" xfId="0" applyFont="1" applyBorder="1" applyAlignment="1">
      <alignment horizontal="left" vertical="top"/>
    </xf>
    <xf numFmtId="164" fontId="2" fillId="0" borderId="23" xfId="0" applyFont="1" applyBorder="1" applyAlignment="1">
      <alignment vertical="top" wrapText="1"/>
    </xf>
    <xf numFmtId="164" fontId="2" fillId="0" borderId="24" xfId="0" applyFont="1" applyBorder="1" applyAlignment="1">
      <alignment horizontal="center" vertical="top" wrapText="1"/>
    </xf>
    <xf numFmtId="164" fontId="2" fillId="0" borderId="24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5" fontId="2" fillId="0" borderId="1" xfId="15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8" fontId="0" fillId="0" borderId="1" xfId="0" applyNumberFormat="1" applyFont="1" applyBorder="1" applyAlignment="1">
      <alignment/>
    </xf>
    <xf numFmtId="170" fontId="0" fillId="0" borderId="1" xfId="17" applyNumberFormat="1" applyFont="1" applyFill="1" applyBorder="1" applyAlignment="1" applyProtection="1">
      <alignment horizontal="left"/>
      <protection/>
    </xf>
    <xf numFmtId="165" fontId="2" fillId="0" borderId="1" xfId="15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center" wrapText="1"/>
    </xf>
    <xf numFmtId="164" fontId="2" fillId="0" borderId="26" xfId="0" applyFont="1" applyBorder="1" applyAlignment="1">
      <alignment horizontal="left" vertical="top"/>
    </xf>
    <xf numFmtId="164" fontId="0" fillId="0" borderId="27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top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top"/>
    </xf>
    <xf numFmtId="164" fontId="0" fillId="0" borderId="0" xfId="0" applyFont="1" applyBorder="1" applyAlignment="1">
      <alignment horizontal="left" wrapText="1"/>
    </xf>
    <xf numFmtId="164" fontId="1" fillId="0" borderId="28" xfId="0" applyFont="1" applyBorder="1" applyAlignment="1">
      <alignment horizontal="center" vertical="center"/>
    </xf>
    <xf numFmtId="164" fontId="1" fillId="0" borderId="29" xfId="0" applyFont="1" applyBorder="1" applyAlignment="1">
      <alignment horizontal="center" vertical="center"/>
    </xf>
    <xf numFmtId="164" fontId="2" fillId="0" borderId="30" xfId="0" applyFont="1" applyBorder="1" applyAlignment="1">
      <alignment horizontal="left" wrapText="1"/>
    </xf>
    <xf numFmtId="164" fontId="2" fillId="0" borderId="31" xfId="0" applyFont="1" applyBorder="1" applyAlignment="1">
      <alignment horizontal="left"/>
    </xf>
    <xf numFmtId="164" fontId="2" fillId="0" borderId="30" xfId="0" applyFont="1" applyBorder="1" applyAlignment="1">
      <alignment horizontal="left"/>
    </xf>
    <xf numFmtId="164" fontId="2" fillId="0" borderId="32" xfId="0" applyFont="1" applyBorder="1" applyAlignment="1">
      <alignment/>
    </xf>
    <xf numFmtId="164" fontId="2" fillId="0" borderId="31" xfId="0" applyFont="1" applyBorder="1" applyAlignment="1">
      <alignment/>
    </xf>
    <xf numFmtId="164" fontId="0" fillId="0" borderId="1" xfId="0" applyFont="1" applyBorder="1" applyAlignment="1">
      <alignment horizontal="left" vertical="top" wrapText="1"/>
    </xf>
    <xf numFmtId="164" fontId="0" fillId="0" borderId="18" xfId="0" applyFont="1" applyBorder="1" applyAlignment="1">
      <alignment horizontal="center" wrapText="1"/>
    </xf>
    <xf numFmtId="164" fontId="0" fillId="0" borderId="18" xfId="0" applyFont="1" applyBorder="1" applyAlignment="1">
      <alignment horizontal="center"/>
    </xf>
    <xf numFmtId="164" fontId="0" fillId="0" borderId="18" xfId="0" applyFont="1" applyBorder="1" applyAlignment="1">
      <alignment horizontal="center" vertical="center"/>
    </xf>
    <xf numFmtId="164" fontId="0" fillId="0" borderId="18" xfId="0" applyFont="1" applyBorder="1" applyAlignment="1">
      <alignment horizontal="left" wrapText="1"/>
    </xf>
    <xf numFmtId="168" fontId="0" fillId="0" borderId="18" xfId="0" applyNumberFormat="1" applyBorder="1" applyAlignment="1">
      <alignment horizontal="left"/>
    </xf>
    <xf numFmtId="164" fontId="0" fillId="0" borderId="18" xfId="0" applyFont="1" applyBorder="1" applyAlignment="1">
      <alignment horizontal="left"/>
    </xf>
    <xf numFmtId="164" fontId="0" fillId="0" borderId="18" xfId="0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5" fontId="0" fillId="0" borderId="18" xfId="15" applyFont="1" applyFill="1" applyBorder="1" applyAlignment="1" applyProtection="1">
      <alignment horizontal="center"/>
      <protection/>
    </xf>
    <xf numFmtId="164" fontId="0" fillId="0" borderId="18" xfId="0" applyBorder="1" applyAlignment="1">
      <alignment horizontal="left"/>
    </xf>
    <xf numFmtId="168" fontId="0" fillId="0" borderId="18" xfId="0" applyNumberFormat="1" applyBorder="1" applyAlignment="1">
      <alignment horizontal="center"/>
    </xf>
    <xf numFmtId="164" fontId="0" fillId="0" borderId="18" xfId="0" applyFont="1" applyFill="1" applyBorder="1" applyAlignment="1">
      <alignment/>
    </xf>
    <xf numFmtId="168" fontId="0" fillId="0" borderId="26" xfId="0" applyNumberFormat="1" applyBorder="1" applyAlignment="1">
      <alignment/>
    </xf>
    <xf numFmtId="164" fontId="0" fillId="0" borderId="33" xfId="0" applyBorder="1" applyAlignment="1">
      <alignment/>
    </xf>
    <xf numFmtId="164" fontId="0" fillId="0" borderId="33" xfId="0" applyFont="1" applyBorder="1" applyAlignment="1">
      <alignment/>
    </xf>
    <xf numFmtId="164" fontId="0" fillId="0" borderId="33" xfId="0" applyBorder="1" applyAlignment="1">
      <alignment horizontal="center"/>
    </xf>
    <xf numFmtId="171" fontId="0" fillId="0" borderId="33" xfId="0" applyNumberFormat="1" applyBorder="1" applyAlignment="1">
      <alignment horizontal="center"/>
    </xf>
    <xf numFmtId="171" fontId="0" fillId="0" borderId="27" xfId="0" applyNumberFormat="1" applyBorder="1" applyAlignment="1">
      <alignment horizontal="center"/>
    </xf>
    <xf numFmtId="164" fontId="0" fillId="0" borderId="26" xfId="0" applyFont="1" applyBorder="1" applyAlignment="1">
      <alignment/>
    </xf>
    <xf numFmtId="168" fontId="0" fillId="0" borderId="18" xfId="0" applyNumberFormat="1" applyFont="1" applyBorder="1" applyAlignment="1">
      <alignment/>
    </xf>
    <xf numFmtId="164" fontId="0" fillId="0" borderId="30" xfId="0" applyFont="1" applyBorder="1" applyAlignment="1">
      <alignment horizontal="center"/>
    </xf>
    <xf numFmtId="165" fontId="0" fillId="0" borderId="32" xfId="15" applyFont="1" applyFill="1" applyBorder="1" applyAlignment="1" applyProtection="1">
      <alignment horizontal="center"/>
      <protection/>
    </xf>
    <xf numFmtId="164" fontId="0" fillId="0" borderId="31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1" fillId="0" borderId="28" xfId="0" applyFont="1" applyBorder="1" applyAlignment="1">
      <alignment horizontal="center"/>
    </xf>
    <xf numFmtId="164" fontId="1" fillId="0" borderId="29" xfId="0" applyFont="1" applyBorder="1" applyAlignment="1">
      <alignment horizontal="center"/>
    </xf>
    <xf numFmtId="164" fontId="2" fillId="0" borderId="30" xfId="0" applyFont="1" applyBorder="1" applyAlignment="1">
      <alignment horizontal="left" vertical="top" wrapText="1"/>
    </xf>
    <xf numFmtId="164" fontId="2" fillId="0" borderId="31" xfId="0" applyFont="1" applyBorder="1" applyAlignment="1">
      <alignment horizontal="center" vertical="top" wrapText="1"/>
    </xf>
    <xf numFmtId="164" fontId="2" fillId="0" borderId="30" xfId="0" applyFont="1" applyBorder="1" applyAlignment="1">
      <alignment horizontal="left" vertical="center" wrapText="1"/>
    </xf>
    <xf numFmtId="164" fontId="2" fillId="0" borderId="28" xfId="0" applyFont="1" applyBorder="1" applyAlignment="1">
      <alignment horizontal="left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5" fontId="0" fillId="0" borderId="1" xfId="15" applyFont="1" applyFill="1" applyBorder="1" applyAlignment="1" applyProtection="1">
      <alignment horizontal="center"/>
      <protection/>
    </xf>
    <xf numFmtId="171" fontId="0" fillId="0" borderId="1" xfId="0" applyNumberFormat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center"/>
    </xf>
    <xf numFmtId="164" fontId="2" fillId="0" borderId="18" xfId="0" applyFont="1" applyBorder="1" applyAlignment="1">
      <alignment horizontal="left" vertical="center" wrapText="1"/>
    </xf>
    <xf numFmtId="171" fontId="0" fillId="0" borderId="1" xfId="0" applyNumberFormat="1" applyBorder="1" applyAlignment="1">
      <alignment horizontal="center"/>
    </xf>
    <xf numFmtId="164" fontId="0" fillId="0" borderId="1" xfId="0" applyFill="1" applyBorder="1" applyAlignment="1">
      <alignment horizontal="center"/>
    </xf>
    <xf numFmtId="171" fontId="0" fillId="0" borderId="1" xfId="0" applyNumberFormat="1" applyFill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28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 horizontal="center"/>
    </xf>
    <xf numFmtId="172" fontId="3" fillId="0" borderId="1" xfId="15" applyNumberFormat="1" applyFont="1" applyFill="1" applyBorder="1" applyAlignment="1" applyProtection="1">
      <alignment horizontal="center"/>
      <protection/>
    </xf>
    <xf numFmtId="173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/>
    </xf>
    <xf numFmtId="174" fontId="0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 vertical="top" wrapText="1"/>
    </xf>
    <xf numFmtId="175" fontId="0" fillId="0" borderId="1" xfId="0" applyNumberFormat="1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0" fillId="0" borderId="1" xfId="0" applyNumberFormat="1" applyFont="1" applyBorder="1" applyAlignment="1">
      <alignment horizontal="center" vertical="center"/>
    </xf>
    <xf numFmtId="173" fontId="0" fillId="0" borderId="34" xfId="0" applyNumberFormat="1" applyFont="1" applyBorder="1" applyAlignment="1">
      <alignment horizontal="center" vertical="top"/>
    </xf>
    <xf numFmtId="164" fontId="0" fillId="0" borderId="35" xfId="0" applyFont="1" applyBorder="1" applyAlignment="1">
      <alignment horizontal="center" vertical="top"/>
    </xf>
    <xf numFmtId="173" fontId="0" fillId="0" borderId="35" xfId="0" applyNumberFormat="1" applyFont="1" applyBorder="1" applyAlignment="1">
      <alignment horizontal="center" vertical="top"/>
    </xf>
    <xf numFmtId="175" fontId="0" fillId="0" borderId="35" xfId="0" applyNumberFormat="1" applyFont="1" applyBorder="1" applyAlignment="1">
      <alignment horizontal="center" vertical="center"/>
    </xf>
    <xf numFmtId="175" fontId="0" fillId="0" borderId="35" xfId="0" applyNumberFormat="1" applyFont="1" applyBorder="1" applyAlignment="1">
      <alignment horizontal="center" vertical="center" wrapText="1"/>
    </xf>
    <xf numFmtId="164" fontId="6" fillId="0" borderId="36" xfId="0" applyFont="1" applyFill="1" applyBorder="1" applyAlignment="1">
      <alignment horizontal="center" vertical="center" wrapText="1"/>
    </xf>
    <xf numFmtId="173" fontId="0" fillId="0" borderId="18" xfId="0" applyNumberFormat="1" applyFont="1" applyBorder="1" applyAlignment="1">
      <alignment horizontal="center" vertical="top"/>
    </xf>
    <xf numFmtId="164" fontId="0" fillId="0" borderId="18" xfId="0" applyFont="1" applyBorder="1" applyAlignment="1">
      <alignment horizontal="center" vertical="top" wrapText="1"/>
    </xf>
    <xf numFmtId="174" fontId="0" fillId="0" borderId="18" xfId="0" applyNumberFormat="1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top"/>
    </xf>
    <xf numFmtId="174" fontId="5" fillId="0" borderId="18" xfId="0" applyNumberFormat="1" applyFont="1" applyBorder="1" applyAlignment="1">
      <alignment horizontal="center" vertical="center" wrapText="1"/>
    </xf>
    <xf numFmtId="164" fontId="0" fillId="0" borderId="18" xfId="0" applyFont="1" applyBorder="1" applyAlignment="1">
      <alignment horizontal="justify"/>
    </xf>
    <xf numFmtId="170" fontId="0" fillId="0" borderId="18" xfId="17" applyNumberFormat="1" applyFont="1" applyFill="1" applyBorder="1" applyAlignment="1" applyProtection="1">
      <alignment horizontal="justify" vertical="center"/>
      <protection/>
    </xf>
    <xf numFmtId="170" fontId="0" fillId="0" borderId="18" xfId="17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33</xdr:row>
      <xdr:rowOff>133350</xdr:rowOff>
    </xdr:from>
    <xdr:to>
      <xdr:col>4</xdr:col>
      <xdr:colOff>1323975</xdr:colOff>
      <xdr:row>33</xdr:row>
      <xdr:rowOff>133350</xdr:rowOff>
    </xdr:to>
    <xdr:sp>
      <xdr:nvSpPr>
        <xdr:cNvPr id="1" name="Linha 1"/>
        <xdr:cNvSpPr>
          <a:spLocks/>
        </xdr:cNvSpPr>
      </xdr:nvSpPr>
      <xdr:spPr>
        <a:xfrm>
          <a:off x="1800225" y="8858250"/>
          <a:ext cx="2152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1743075</xdr:colOff>
      <xdr:row>33</xdr:row>
      <xdr:rowOff>133350</xdr:rowOff>
    </xdr:from>
    <xdr:to>
      <xdr:col>5</xdr:col>
      <xdr:colOff>676275</xdr:colOff>
      <xdr:row>33</xdr:row>
      <xdr:rowOff>133350</xdr:rowOff>
    </xdr:to>
    <xdr:sp>
      <xdr:nvSpPr>
        <xdr:cNvPr id="2" name="Linha 2"/>
        <xdr:cNvSpPr>
          <a:spLocks/>
        </xdr:cNvSpPr>
      </xdr:nvSpPr>
      <xdr:spPr>
        <a:xfrm>
          <a:off x="4371975" y="8858250"/>
          <a:ext cx="2028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28</xdr:row>
      <xdr:rowOff>0</xdr:rowOff>
    </xdr:from>
    <xdr:to>
      <xdr:col>7</xdr:col>
      <xdr:colOff>66675</xdr:colOff>
      <xdr:row>28</xdr:row>
      <xdr:rowOff>0</xdr:rowOff>
    </xdr:to>
    <xdr:sp>
      <xdr:nvSpPr>
        <xdr:cNvPr id="1" name="Linha 1"/>
        <xdr:cNvSpPr>
          <a:spLocks/>
        </xdr:cNvSpPr>
      </xdr:nvSpPr>
      <xdr:spPr>
        <a:xfrm>
          <a:off x="2076450" y="5791200"/>
          <a:ext cx="2724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9525</xdr:rowOff>
    </xdr:from>
    <xdr:to>
      <xdr:col>10</xdr:col>
      <xdr:colOff>1428750</xdr:colOff>
      <xdr:row>28</xdr:row>
      <xdr:rowOff>9525</xdr:rowOff>
    </xdr:to>
    <xdr:sp>
      <xdr:nvSpPr>
        <xdr:cNvPr id="2" name="Linha 2"/>
        <xdr:cNvSpPr>
          <a:spLocks/>
        </xdr:cNvSpPr>
      </xdr:nvSpPr>
      <xdr:spPr>
        <a:xfrm>
          <a:off x="5819775" y="5800725"/>
          <a:ext cx="2066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23</xdr:row>
      <xdr:rowOff>9525</xdr:rowOff>
    </xdr:from>
    <xdr:to>
      <xdr:col>11</xdr:col>
      <xdr:colOff>142875</xdr:colOff>
      <xdr:row>23</xdr:row>
      <xdr:rowOff>9525</xdr:rowOff>
    </xdr:to>
    <xdr:sp>
      <xdr:nvSpPr>
        <xdr:cNvPr id="1" name="Linha 1"/>
        <xdr:cNvSpPr>
          <a:spLocks/>
        </xdr:cNvSpPr>
      </xdr:nvSpPr>
      <xdr:spPr>
        <a:xfrm>
          <a:off x="4162425" y="7658100"/>
          <a:ext cx="1628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22</xdr:row>
      <xdr:rowOff>209550</xdr:rowOff>
    </xdr:from>
    <xdr:to>
      <xdr:col>6</xdr:col>
      <xdr:colOff>238125</xdr:colOff>
      <xdr:row>22</xdr:row>
      <xdr:rowOff>209550</xdr:rowOff>
    </xdr:to>
    <xdr:sp>
      <xdr:nvSpPr>
        <xdr:cNvPr id="2" name="Linha 2"/>
        <xdr:cNvSpPr>
          <a:spLocks/>
        </xdr:cNvSpPr>
      </xdr:nvSpPr>
      <xdr:spPr>
        <a:xfrm>
          <a:off x="1619250" y="7648575"/>
          <a:ext cx="1981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25</xdr:row>
      <xdr:rowOff>123825</xdr:rowOff>
    </xdr:from>
    <xdr:to>
      <xdr:col>9</xdr:col>
      <xdr:colOff>228600</xdr:colOff>
      <xdr:row>25</xdr:row>
      <xdr:rowOff>123825</xdr:rowOff>
    </xdr:to>
    <xdr:sp>
      <xdr:nvSpPr>
        <xdr:cNvPr id="1" name="Linha 1"/>
        <xdr:cNvSpPr>
          <a:spLocks/>
        </xdr:cNvSpPr>
      </xdr:nvSpPr>
      <xdr:spPr>
        <a:xfrm>
          <a:off x="3543300" y="8181975"/>
          <a:ext cx="1962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25</xdr:row>
      <xdr:rowOff>123825</xdr:rowOff>
    </xdr:from>
    <xdr:to>
      <xdr:col>3</xdr:col>
      <xdr:colOff>266700</xdr:colOff>
      <xdr:row>25</xdr:row>
      <xdr:rowOff>123825</xdr:rowOff>
    </xdr:to>
    <xdr:sp>
      <xdr:nvSpPr>
        <xdr:cNvPr id="2" name="Linha 2"/>
        <xdr:cNvSpPr>
          <a:spLocks/>
        </xdr:cNvSpPr>
      </xdr:nvSpPr>
      <xdr:spPr>
        <a:xfrm>
          <a:off x="723900" y="8181975"/>
          <a:ext cx="1885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24</xdr:row>
      <xdr:rowOff>28575</xdr:rowOff>
    </xdr:from>
    <xdr:to>
      <xdr:col>11</xdr:col>
      <xdr:colOff>457200</xdr:colOff>
      <xdr:row>24</xdr:row>
      <xdr:rowOff>28575</xdr:rowOff>
    </xdr:to>
    <xdr:sp>
      <xdr:nvSpPr>
        <xdr:cNvPr id="1" name="Linha 2"/>
        <xdr:cNvSpPr>
          <a:spLocks/>
        </xdr:cNvSpPr>
      </xdr:nvSpPr>
      <xdr:spPr>
        <a:xfrm>
          <a:off x="4829175" y="9382125"/>
          <a:ext cx="3381375" cy="0"/>
        </a:xfrm>
        <a:prstGeom prst="line">
          <a:avLst/>
        </a:prstGeom>
        <a:noFill/>
        <a:ln w="14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6">
      <selection activeCell="G3" sqref="G3"/>
    </sheetView>
  </sheetViews>
  <sheetFormatPr defaultColWidth="9.140625" defaultRowHeight="12.75"/>
  <cols>
    <col min="1" max="1" width="13.8515625" style="0" customWidth="1"/>
    <col min="2" max="2" width="20.7109375" style="0" customWidth="1"/>
    <col min="3" max="3" width="10.28125" style="0" customWidth="1"/>
    <col min="4" max="4" width="12.8515625" style="0" customWidth="1"/>
    <col min="5" max="5" width="14.421875" style="0" customWidth="1"/>
    <col min="6" max="6" width="11.8515625" style="0" customWidth="1"/>
    <col min="7" max="7" width="41.28125" style="0" customWidth="1"/>
    <col min="8" max="8" width="0.2890625" style="0" customWidth="1"/>
    <col min="9" max="9" width="6.7109375" style="0" customWidth="1"/>
    <col min="10" max="10" width="13.7109375" style="0" customWidth="1"/>
  </cols>
  <sheetData>
    <row r="1" spans="1:10" ht="6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2" t="s">
        <v>1</v>
      </c>
      <c r="B2" s="2"/>
      <c r="C2" s="2"/>
      <c r="D2" s="2"/>
      <c r="E2" s="2"/>
      <c r="F2" s="2"/>
      <c r="G2" s="2" t="s">
        <v>2</v>
      </c>
      <c r="H2" s="2"/>
      <c r="I2" s="2"/>
      <c r="J2" s="2"/>
    </row>
    <row r="3" spans="1:10" ht="25.5" customHeight="1">
      <c r="A3" s="2" t="s">
        <v>3</v>
      </c>
      <c r="B3" s="2"/>
      <c r="C3" s="2"/>
      <c r="D3" s="2"/>
      <c r="E3" s="2"/>
      <c r="F3" s="2"/>
      <c r="G3" s="2" t="s">
        <v>4</v>
      </c>
      <c r="H3" s="2"/>
      <c r="I3" s="2"/>
      <c r="J3" s="2"/>
    </row>
    <row r="4" spans="1:10" ht="21.75" customHeight="1">
      <c r="A4" s="3" t="s">
        <v>5</v>
      </c>
      <c r="B4" s="3"/>
      <c r="C4" s="3"/>
      <c r="D4" s="3"/>
      <c r="E4" s="3"/>
      <c r="F4" s="4" t="s">
        <v>6</v>
      </c>
      <c r="G4" s="4"/>
      <c r="H4" s="4"/>
      <c r="I4" s="4"/>
      <c r="J4" s="4"/>
    </row>
    <row r="5" spans="1:10" ht="18" customHeight="1">
      <c r="A5" s="5" t="s">
        <v>7</v>
      </c>
      <c r="B5" s="5"/>
      <c r="C5" s="5"/>
      <c r="D5" s="6" t="s">
        <v>8</v>
      </c>
      <c r="E5" s="7">
        <v>96836.3</v>
      </c>
      <c r="F5" s="8" t="s">
        <v>9</v>
      </c>
      <c r="G5" s="8"/>
      <c r="H5" s="9"/>
      <c r="I5" s="10" t="s">
        <v>8</v>
      </c>
      <c r="J5" s="11">
        <f>J6+J7+J8</f>
        <v>0</v>
      </c>
    </row>
    <row r="6" spans="1:10" ht="18" customHeight="1">
      <c r="A6" s="5"/>
      <c r="B6" s="5"/>
      <c r="C6" s="5"/>
      <c r="D6" s="6"/>
      <c r="E6" s="7"/>
      <c r="F6" s="12" t="s">
        <v>10</v>
      </c>
      <c r="G6" s="12"/>
      <c r="H6" s="13"/>
      <c r="I6" s="14" t="s">
        <v>8</v>
      </c>
      <c r="J6" s="15"/>
    </row>
    <row r="7" spans="1:10" ht="18" customHeight="1">
      <c r="A7" s="5"/>
      <c r="B7" s="5"/>
      <c r="C7" s="5"/>
      <c r="D7" s="6"/>
      <c r="E7" s="7"/>
      <c r="F7" s="12" t="s">
        <v>11</v>
      </c>
      <c r="G7" s="12"/>
      <c r="H7" s="16"/>
      <c r="I7" s="14" t="s">
        <v>8</v>
      </c>
      <c r="J7" s="15"/>
    </row>
    <row r="8" spans="1:10" ht="18" customHeight="1">
      <c r="A8" s="5" t="s">
        <v>12</v>
      </c>
      <c r="B8" s="5"/>
      <c r="C8" s="5"/>
      <c r="D8" s="6"/>
      <c r="E8" s="17"/>
      <c r="F8" s="12" t="s">
        <v>13</v>
      </c>
      <c r="G8" s="12"/>
      <c r="H8" s="16"/>
      <c r="I8" s="14" t="s">
        <v>8</v>
      </c>
      <c r="J8" s="15">
        <f>J9+J10</f>
        <v>0</v>
      </c>
    </row>
    <row r="9" spans="1:10" ht="18" customHeight="1">
      <c r="A9" s="18" t="s">
        <v>14</v>
      </c>
      <c r="B9" s="18"/>
      <c r="C9" s="18"/>
      <c r="D9" s="6" t="s">
        <v>8</v>
      </c>
      <c r="E9" s="19"/>
      <c r="F9" s="12" t="s">
        <v>15</v>
      </c>
      <c r="G9" s="12"/>
      <c r="H9" s="16"/>
      <c r="I9" s="14" t="s">
        <v>8</v>
      </c>
      <c r="J9" s="15"/>
    </row>
    <row r="10" spans="1:10" ht="18" customHeight="1">
      <c r="A10" s="18" t="s">
        <v>16</v>
      </c>
      <c r="B10" s="18"/>
      <c r="C10" s="18"/>
      <c r="D10" s="6" t="s">
        <v>8</v>
      </c>
      <c r="E10" s="7">
        <v>91836.3</v>
      </c>
      <c r="F10" s="12" t="s">
        <v>17</v>
      </c>
      <c r="G10" s="12"/>
      <c r="H10" s="16"/>
      <c r="I10" s="14" t="s">
        <v>8</v>
      </c>
      <c r="J10" s="15"/>
    </row>
    <row r="11" spans="1:10" ht="18" customHeight="1">
      <c r="A11" s="20"/>
      <c r="B11" s="20"/>
      <c r="C11" s="20"/>
      <c r="D11" s="6"/>
      <c r="E11" s="19"/>
      <c r="H11" s="16"/>
      <c r="I11" s="14"/>
      <c r="J11" s="15"/>
    </row>
    <row r="12" spans="1:10" ht="18" customHeight="1">
      <c r="A12" s="5" t="s">
        <v>18</v>
      </c>
      <c r="B12" s="5"/>
      <c r="C12" s="5"/>
      <c r="D12" s="6"/>
      <c r="E12" s="7"/>
      <c r="H12" s="16"/>
      <c r="I12" s="14"/>
      <c r="J12" s="15"/>
    </row>
    <row r="13" spans="1:10" ht="18" customHeight="1">
      <c r="A13" s="18" t="s">
        <v>19</v>
      </c>
      <c r="B13" s="18"/>
      <c r="C13" s="18"/>
      <c r="D13" s="6" t="s">
        <v>8</v>
      </c>
      <c r="E13" s="19"/>
      <c r="F13" s="21"/>
      <c r="G13" s="21"/>
      <c r="H13" s="16"/>
      <c r="I13" s="14"/>
      <c r="J13" s="15"/>
    </row>
    <row r="14" spans="1:10" ht="18" customHeight="1">
      <c r="A14" s="18" t="s">
        <v>20</v>
      </c>
      <c r="B14" s="18"/>
      <c r="C14" s="18"/>
      <c r="D14" s="6" t="s">
        <v>8</v>
      </c>
      <c r="E14" s="7">
        <f>Rendimentos!B42</f>
        <v>5793.490000000002</v>
      </c>
      <c r="F14" s="22" t="s">
        <v>21</v>
      </c>
      <c r="G14" s="22"/>
      <c r="H14" s="16"/>
      <c r="I14" s="14" t="s">
        <v>8</v>
      </c>
      <c r="J14" s="15">
        <f>J15+J16</f>
        <v>101010.49</v>
      </c>
    </row>
    <row r="15" spans="1:10" ht="18" customHeight="1">
      <c r="A15" s="5" t="s">
        <v>22</v>
      </c>
      <c r="B15" s="5"/>
      <c r="C15" s="5"/>
      <c r="D15" s="6" t="s">
        <v>8</v>
      </c>
      <c r="E15" s="19"/>
      <c r="F15" s="12" t="s">
        <v>23</v>
      </c>
      <c r="G15" s="12"/>
      <c r="H15" s="16"/>
      <c r="I15" s="14" t="s">
        <v>8</v>
      </c>
      <c r="J15" s="15"/>
    </row>
    <row r="16" spans="1:10" ht="18" customHeight="1">
      <c r="A16" s="18"/>
      <c r="B16" s="18"/>
      <c r="C16" s="18"/>
      <c r="E16" s="19"/>
      <c r="F16" s="12" t="s">
        <v>24</v>
      </c>
      <c r="G16" s="12"/>
      <c r="H16" s="16"/>
      <c r="I16" s="14" t="s">
        <v>8</v>
      </c>
      <c r="J16" s="15">
        <f>'anexo 03'!F29</f>
        <v>101010.49</v>
      </c>
    </row>
    <row r="17" spans="1:10" ht="18" customHeight="1">
      <c r="A17" s="18"/>
      <c r="B17" s="18"/>
      <c r="C17" s="18"/>
      <c r="E17" s="19"/>
      <c r="F17" s="12"/>
      <c r="G17" s="12"/>
      <c r="H17" s="16"/>
      <c r="I17" s="23"/>
      <c r="J17" s="15"/>
    </row>
    <row r="18" spans="1:10" ht="18" customHeight="1">
      <c r="A18" s="18"/>
      <c r="B18" s="18"/>
      <c r="C18" s="18"/>
      <c r="D18" s="6"/>
      <c r="E18" s="19"/>
      <c r="F18" s="22" t="s">
        <v>25</v>
      </c>
      <c r="G18" s="22"/>
      <c r="H18" s="16"/>
      <c r="I18" s="14" t="s">
        <v>8</v>
      </c>
      <c r="J18" s="15"/>
    </row>
    <row r="19" spans="1:10" ht="18" customHeight="1">
      <c r="A19" s="22"/>
      <c r="B19" s="22"/>
      <c r="C19" s="22"/>
      <c r="D19" s="24"/>
      <c r="E19" s="25"/>
      <c r="F19" s="12" t="s">
        <v>26</v>
      </c>
      <c r="G19" s="12"/>
      <c r="H19" s="16"/>
      <c r="I19" s="14" t="s">
        <v>8</v>
      </c>
      <c r="J19" s="15"/>
    </row>
    <row r="20" spans="1:10" ht="18" customHeight="1">
      <c r="A20" s="5"/>
      <c r="B20" s="5"/>
      <c r="C20" s="5"/>
      <c r="D20" s="6"/>
      <c r="E20" s="26"/>
      <c r="F20" s="12" t="s">
        <v>27</v>
      </c>
      <c r="G20" s="12"/>
      <c r="H20" s="16"/>
      <c r="I20" s="14" t="s">
        <v>8</v>
      </c>
      <c r="J20" s="15"/>
    </row>
    <row r="21" spans="1:10" ht="18" customHeight="1">
      <c r="A21" s="27"/>
      <c r="B21" s="27"/>
      <c r="C21" s="27"/>
      <c r="F21" s="12" t="s">
        <v>28</v>
      </c>
      <c r="G21" s="12"/>
      <c r="H21" s="16"/>
      <c r="I21" s="14" t="s">
        <v>8</v>
      </c>
      <c r="J21" s="15"/>
    </row>
    <row r="22" spans="1:10" ht="18" customHeight="1">
      <c r="A22" s="27"/>
      <c r="B22" s="27"/>
      <c r="C22" s="27"/>
      <c r="E22" s="28"/>
      <c r="F22" s="12" t="s">
        <v>29</v>
      </c>
      <c r="G22" s="12"/>
      <c r="H22" s="16"/>
      <c r="I22" s="14" t="s">
        <v>8</v>
      </c>
      <c r="J22" s="15"/>
    </row>
    <row r="23" spans="1:10" ht="18" customHeight="1">
      <c r="A23" s="29" t="s">
        <v>30</v>
      </c>
      <c r="B23" s="29"/>
      <c r="C23" s="29"/>
      <c r="D23" s="30" t="s">
        <v>8</v>
      </c>
      <c r="E23" s="31">
        <f>E14+E5</f>
        <v>102629.79000000001</v>
      </c>
      <c r="F23" s="21"/>
      <c r="G23" s="21"/>
      <c r="H23" s="16"/>
      <c r="I23" s="23"/>
      <c r="J23" s="15"/>
    </row>
    <row r="24" spans="1:10" ht="18" customHeight="1">
      <c r="A24" s="32"/>
      <c r="B24" s="33"/>
      <c r="C24" s="34"/>
      <c r="D24" s="34"/>
      <c r="E24" s="35"/>
      <c r="F24" s="22" t="s">
        <v>31</v>
      </c>
      <c r="G24" s="22"/>
      <c r="H24" s="16"/>
      <c r="I24" s="14" t="s">
        <v>8</v>
      </c>
      <c r="J24" s="15">
        <f>J5+J14+J18</f>
        <v>101010.49</v>
      </c>
    </row>
    <row r="25" spans="1:10" ht="18" customHeight="1">
      <c r="A25" s="36"/>
      <c r="B25" s="37"/>
      <c r="C25" s="37"/>
      <c r="D25" s="37"/>
      <c r="E25" s="38"/>
      <c r="F25" s="21"/>
      <c r="G25" s="21"/>
      <c r="H25" s="16"/>
      <c r="I25" s="23"/>
      <c r="J25" s="15"/>
    </row>
    <row r="26" spans="1:10" ht="18" customHeight="1">
      <c r="A26" s="39" t="s">
        <v>32</v>
      </c>
      <c r="B26" s="40"/>
      <c r="C26" s="41" t="s">
        <v>33</v>
      </c>
      <c r="D26" s="41"/>
      <c r="E26" s="42"/>
      <c r="F26" s="22" t="s">
        <v>34</v>
      </c>
      <c r="G26" s="22"/>
      <c r="H26" s="22"/>
      <c r="I26" s="14" t="s">
        <v>8</v>
      </c>
      <c r="J26" s="15">
        <f>E23-J24</f>
        <v>1619.300000000003</v>
      </c>
    </row>
    <row r="27" spans="1:10" ht="11.25" customHeight="1">
      <c r="A27" s="43" t="s">
        <v>35</v>
      </c>
      <c r="B27" s="44"/>
      <c r="C27" s="41"/>
      <c r="D27" s="41"/>
      <c r="E27" s="42"/>
      <c r="H27" s="16"/>
      <c r="J27" s="45"/>
    </row>
    <row r="28" spans="1:10" ht="18" customHeight="1">
      <c r="A28" s="46"/>
      <c r="B28" s="47"/>
      <c r="C28" s="48"/>
      <c r="D28" s="48"/>
      <c r="E28" s="49"/>
      <c r="F28" s="29" t="s">
        <v>36</v>
      </c>
      <c r="G28" s="29"/>
      <c r="H28" s="50"/>
      <c r="I28" s="51" t="s">
        <v>8</v>
      </c>
      <c r="J28" s="52">
        <f>J5+J14+J26</f>
        <v>102629.79000000001</v>
      </c>
    </row>
  </sheetData>
  <sheetProtection selectLockedCells="1" selectUnlockedCells="1"/>
  <mergeCells count="47">
    <mergeCell ref="A1:J1"/>
    <mergeCell ref="A2:F2"/>
    <mergeCell ref="G2:J2"/>
    <mergeCell ref="A3:F3"/>
    <mergeCell ref="G3:J3"/>
    <mergeCell ref="A4:E4"/>
    <mergeCell ref="F4:J4"/>
    <mergeCell ref="A5:C7"/>
    <mergeCell ref="D5:D7"/>
    <mergeCell ref="E5:E7"/>
    <mergeCell ref="F5:G5"/>
    <mergeCell ref="F6:G6"/>
    <mergeCell ref="F7:G7"/>
    <mergeCell ref="A8:C8"/>
    <mergeCell ref="F8:G8"/>
    <mergeCell ref="A9:C9"/>
    <mergeCell ref="F9:G9"/>
    <mergeCell ref="A10:C10"/>
    <mergeCell ref="F10:G10"/>
    <mergeCell ref="A11:C11"/>
    <mergeCell ref="A12:C12"/>
    <mergeCell ref="A13:C13"/>
    <mergeCell ref="F13:G13"/>
    <mergeCell ref="A14:C14"/>
    <mergeCell ref="F14:G14"/>
    <mergeCell ref="A15:C15"/>
    <mergeCell ref="F15:G15"/>
    <mergeCell ref="A16:C16"/>
    <mergeCell ref="F16:G16"/>
    <mergeCell ref="A17:C17"/>
    <mergeCell ref="F17:G17"/>
    <mergeCell ref="A18:C18"/>
    <mergeCell ref="F18:G18"/>
    <mergeCell ref="A19:C19"/>
    <mergeCell ref="F19:G19"/>
    <mergeCell ref="A20:C20"/>
    <mergeCell ref="F20:G20"/>
    <mergeCell ref="A21:C21"/>
    <mergeCell ref="F21:G21"/>
    <mergeCell ref="A22:C22"/>
    <mergeCell ref="F22:G22"/>
    <mergeCell ref="A23:C23"/>
    <mergeCell ref="F23:G23"/>
    <mergeCell ref="F24:G24"/>
    <mergeCell ref="F25:G25"/>
    <mergeCell ref="F26:H26"/>
    <mergeCell ref="F28:G28"/>
  </mergeCells>
  <printOptions/>
  <pageMargins left="0.5902777777777778" right="0.39375" top="0.3541666666666667" bottom="0.3541666666666667" header="0.5118055555555555" footer="0.5118055555555555"/>
  <pageSetup horizontalDpi="300" verticalDpi="300" orientation="landscape" paperSize="9" scale="92"/>
  <legacyDrawing r:id="rId2"/>
  <oleObjects>
    <oleObject progId="Microsoft Word-Dokument" shapeId="53668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9">
      <selection activeCell="E36" sqref="E36"/>
    </sheetView>
  </sheetViews>
  <sheetFormatPr defaultColWidth="12.57421875" defaultRowHeight="12.75"/>
  <cols>
    <col min="1" max="1" width="22.421875" style="0" customWidth="1"/>
    <col min="2" max="2" width="23.00390625" style="0" customWidth="1"/>
    <col min="3" max="16384" width="11.7109375" style="0" customWidth="1"/>
  </cols>
  <sheetData>
    <row r="1" spans="1:2" ht="12.75">
      <c r="A1" s="53" t="s">
        <v>37</v>
      </c>
      <c r="B1" s="54" t="s">
        <v>38</v>
      </c>
    </row>
    <row r="2" spans="1:2" ht="12.75">
      <c r="A2" s="55" t="s">
        <v>39</v>
      </c>
      <c r="B2" s="56">
        <v>674.32</v>
      </c>
    </row>
    <row r="3" spans="1:2" ht="12.75">
      <c r="A3" s="55" t="s">
        <v>40</v>
      </c>
      <c r="B3" s="56">
        <v>776.24</v>
      </c>
    </row>
    <row r="4" spans="1:2" ht="12.75">
      <c r="A4" s="55" t="s">
        <v>41</v>
      </c>
      <c r="B4" s="56">
        <v>751</v>
      </c>
    </row>
    <row r="5" spans="1:2" ht="12.75">
      <c r="A5" s="55" t="s">
        <v>42</v>
      </c>
      <c r="B5" s="56">
        <v>694.85</v>
      </c>
    </row>
    <row r="6" spans="1:2" ht="12.75">
      <c r="A6" s="55" t="s">
        <v>43</v>
      </c>
      <c r="B6" s="56">
        <v>605.34</v>
      </c>
    </row>
    <row r="7" spans="1:2" ht="12.75">
      <c r="A7" s="55" t="s">
        <v>44</v>
      </c>
      <c r="B7" s="56">
        <v>407.17</v>
      </c>
    </row>
    <row r="8" spans="1:2" ht="12.75">
      <c r="A8" s="55" t="s">
        <v>45</v>
      </c>
      <c r="B8" s="56">
        <v>345.52</v>
      </c>
    </row>
    <row r="9" spans="1:2" ht="12.75">
      <c r="A9" s="55" t="s">
        <v>46</v>
      </c>
      <c r="B9" s="56">
        <v>339</v>
      </c>
    </row>
    <row r="10" spans="1:2" ht="12.75">
      <c r="A10" s="55" t="s">
        <v>47</v>
      </c>
      <c r="B10" s="56">
        <v>295.18</v>
      </c>
    </row>
    <row r="11" spans="1:2" ht="12.75">
      <c r="A11" s="55" t="s">
        <v>48</v>
      </c>
      <c r="B11" s="56">
        <v>299.07</v>
      </c>
    </row>
    <row r="12" spans="1:2" ht="12.75">
      <c r="A12" s="57" t="s">
        <v>49</v>
      </c>
      <c r="B12" s="56">
        <v>16.84</v>
      </c>
    </row>
    <row r="13" spans="1:2" ht="12.75">
      <c r="A13" s="55" t="s">
        <v>50</v>
      </c>
      <c r="B13" s="56">
        <v>14.53</v>
      </c>
    </row>
    <row r="14" spans="1:2" ht="12.75">
      <c r="A14" s="55" t="s">
        <v>51</v>
      </c>
      <c r="B14" s="56">
        <v>17.87</v>
      </c>
    </row>
    <row r="15" spans="1:2" ht="12.75">
      <c r="A15" s="55" t="s">
        <v>52</v>
      </c>
      <c r="B15" s="56">
        <v>16.43</v>
      </c>
    </row>
    <row r="16" spans="1:2" ht="12.75">
      <c r="A16" s="55" t="s">
        <v>53</v>
      </c>
      <c r="B16" s="56">
        <v>18.77</v>
      </c>
    </row>
    <row r="17" spans="1:2" ht="12.75">
      <c r="A17" s="55" t="s">
        <v>54</v>
      </c>
      <c r="B17" s="56">
        <v>19.87</v>
      </c>
    </row>
    <row r="18" spans="1:2" ht="12.75">
      <c r="A18" s="55" t="s">
        <v>55</v>
      </c>
      <c r="B18" s="56">
        <v>22.81</v>
      </c>
    </row>
    <row r="19" spans="1:2" ht="12.75">
      <c r="A19" s="55" t="s">
        <v>56</v>
      </c>
      <c r="B19" s="56">
        <v>21.68</v>
      </c>
    </row>
    <row r="20" spans="1:2" ht="12.75">
      <c r="A20" s="55" t="s">
        <v>57</v>
      </c>
      <c r="B20" s="58">
        <v>21.84</v>
      </c>
    </row>
    <row r="21" spans="1:2" ht="12.75">
      <c r="A21" s="55" t="s">
        <v>58</v>
      </c>
      <c r="B21" s="59">
        <v>22.05</v>
      </c>
    </row>
    <row r="22" spans="1:2" ht="12.75">
      <c r="A22" s="55" t="s">
        <v>59</v>
      </c>
      <c r="B22" s="59">
        <v>20.12</v>
      </c>
    </row>
    <row r="23" spans="1:2" ht="12.75">
      <c r="A23" s="55" t="s">
        <v>60</v>
      </c>
      <c r="B23" s="59">
        <v>24.56</v>
      </c>
    </row>
    <row r="24" spans="1:2" ht="12.75">
      <c r="A24" s="57" t="s">
        <v>61</v>
      </c>
      <c r="B24" s="59">
        <v>22.97</v>
      </c>
    </row>
    <row r="25" spans="1:2" ht="12.75">
      <c r="A25" s="55" t="s">
        <v>62</v>
      </c>
      <c r="B25" s="59">
        <v>22.72</v>
      </c>
    </row>
    <row r="26" spans="1:2" ht="12.75">
      <c r="A26" s="55" t="s">
        <v>63</v>
      </c>
      <c r="B26" s="59">
        <v>24.94</v>
      </c>
    </row>
    <row r="27" spans="1:2" ht="12.75">
      <c r="A27" s="55" t="s">
        <v>64</v>
      </c>
      <c r="B27" s="59">
        <v>24.23</v>
      </c>
    </row>
    <row r="28" spans="1:2" ht="12.75">
      <c r="A28" s="55" t="s">
        <v>65</v>
      </c>
      <c r="B28" s="59">
        <v>26.04</v>
      </c>
    </row>
    <row r="29" spans="1:2" ht="12.75">
      <c r="A29" s="55" t="s">
        <v>66</v>
      </c>
      <c r="B29" s="59">
        <v>26.6</v>
      </c>
    </row>
    <row r="30" spans="1:2" ht="12.75">
      <c r="A30" s="55" t="s">
        <v>67</v>
      </c>
      <c r="B30" s="59">
        <v>28.56</v>
      </c>
    </row>
    <row r="31" spans="1:2" ht="12.75">
      <c r="A31" s="55" t="s">
        <v>68</v>
      </c>
      <c r="B31" s="59">
        <v>29.22</v>
      </c>
    </row>
    <row r="32" spans="1:2" ht="12.75">
      <c r="A32" s="55" t="s">
        <v>69</v>
      </c>
      <c r="B32" s="59">
        <v>13.02</v>
      </c>
    </row>
    <row r="33" spans="1:2" ht="12.75">
      <c r="A33" s="55" t="s">
        <v>70</v>
      </c>
      <c r="B33" s="59">
        <v>11.69</v>
      </c>
    </row>
    <row r="34" spans="1:2" ht="12.75">
      <c r="A34" s="55" t="s">
        <v>71</v>
      </c>
      <c r="B34" s="59">
        <v>27.01</v>
      </c>
    </row>
    <row r="35" spans="1:2" ht="12.75">
      <c r="A35" s="55" t="s">
        <v>72</v>
      </c>
      <c r="B35" s="59">
        <v>30.06</v>
      </c>
    </row>
    <row r="36" spans="1:2" ht="12.75">
      <c r="A36" s="60" t="s">
        <v>73</v>
      </c>
      <c r="B36" s="59">
        <v>27.09</v>
      </c>
    </row>
    <row r="37" spans="1:2" ht="12.75">
      <c r="A37" s="61" t="s">
        <v>74</v>
      </c>
      <c r="B37" s="59">
        <v>19.69</v>
      </c>
    </row>
    <row r="38" spans="1:2" ht="12.75">
      <c r="A38" s="60" t="s">
        <v>75</v>
      </c>
      <c r="B38" s="59">
        <v>10.9</v>
      </c>
    </row>
    <row r="39" spans="1:2" ht="12.75">
      <c r="A39" s="60" t="s">
        <v>76</v>
      </c>
      <c r="B39" s="60">
        <v>8.66</v>
      </c>
    </row>
    <row r="40" spans="1:2" ht="12.75">
      <c r="A40" s="60" t="s">
        <v>77</v>
      </c>
      <c r="B40" s="60">
        <v>9.58</v>
      </c>
    </row>
    <row r="41" spans="1:2" ht="12.75">
      <c r="A41" s="60" t="s">
        <v>78</v>
      </c>
      <c r="B41" s="60">
        <v>5.45</v>
      </c>
    </row>
    <row r="42" spans="1:2" ht="12.75">
      <c r="A42" s="62" t="s">
        <v>79</v>
      </c>
      <c r="B42" s="63">
        <f>SUM(B2:B41)</f>
        <v>5793.490000000002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3">
      <selection activeCell="A4" sqref="A4"/>
    </sheetView>
  </sheetViews>
  <sheetFormatPr defaultColWidth="9.140625" defaultRowHeight="12.75"/>
  <cols>
    <col min="1" max="1" width="7.00390625" style="0" customWidth="1"/>
    <col min="2" max="2" width="9.7109375" style="0" customWidth="1"/>
    <col min="4" max="4" width="13.57421875" style="0" customWidth="1"/>
    <col min="5" max="5" width="46.421875" style="0" customWidth="1"/>
    <col min="6" max="6" width="11.00390625" style="0" customWidth="1"/>
  </cols>
  <sheetData>
    <row r="1" spans="1:6" ht="21.75" customHeight="1">
      <c r="A1" s="64" t="s">
        <v>80</v>
      </c>
      <c r="B1" s="64"/>
      <c r="C1" s="64"/>
      <c r="D1" s="64"/>
      <c r="E1" s="64"/>
      <c r="F1" s="64"/>
    </row>
    <row r="2" spans="1:6" ht="21.75" customHeight="1">
      <c r="A2" s="65" t="s">
        <v>81</v>
      </c>
      <c r="B2" s="65"/>
      <c r="C2" s="65"/>
      <c r="D2" s="65"/>
      <c r="E2" s="65"/>
      <c r="F2" s="65"/>
    </row>
    <row r="3" spans="1:6" ht="23.25" customHeight="1">
      <c r="A3" s="66" t="s">
        <v>82</v>
      </c>
      <c r="B3" s="66"/>
      <c r="C3" s="66"/>
      <c r="D3" s="66"/>
      <c r="E3" s="66"/>
      <c r="F3" s="66"/>
    </row>
    <row r="4" spans="1:6" ht="33.75" customHeight="1">
      <c r="A4" s="67" t="s">
        <v>83</v>
      </c>
      <c r="B4" s="67"/>
      <c r="C4" s="67"/>
      <c r="D4" s="67"/>
      <c r="E4" s="67"/>
      <c r="F4" s="67"/>
    </row>
    <row r="5" spans="1:6" ht="33.75" customHeight="1">
      <c r="A5" s="68" t="s">
        <v>3</v>
      </c>
      <c r="B5" s="68"/>
      <c r="C5" s="68"/>
      <c r="D5" s="68"/>
      <c r="E5" s="68"/>
      <c r="F5" s="68"/>
    </row>
    <row r="6" spans="1:6" ht="33.75" customHeight="1">
      <c r="A6" s="68" t="s">
        <v>84</v>
      </c>
      <c r="B6" s="68"/>
      <c r="C6" s="68"/>
      <c r="D6" s="68"/>
      <c r="E6" s="68"/>
      <c r="F6" s="68"/>
    </row>
    <row r="7" spans="1:6" ht="38.25" customHeight="1">
      <c r="A7" s="69" t="s">
        <v>85</v>
      </c>
      <c r="B7" s="70" t="s">
        <v>86</v>
      </c>
      <c r="C7" s="70" t="s">
        <v>87</v>
      </c>
      <c r="D7" s="70" t="s">
        <v>88</v>
      </c>
      <c r="E7" s="71" t="s">
        <v>89</v>
      </c>
      <c r="F7" s="72" t="s">
        <v>90</v>
      </c>
    </row>
    <row r="8" spans="1:6" ht="15.75" customHeight="1">
      <c r="A8" s="73" t="s">
        <v>91</v>
      </c>
      <c r="B8" s="73" t="s">
        <v>92</v>
      </c>
      <c r="C8" s="74">
        <v>39983</v>
      </c>
      <c r="D8" s="73">
        <v>1258</v>
      </c>
      <c r="E8" s="75" t="s">
        <v>93</v>
      </c>
      <c r="F8" s="76">
        <v>1312.5</v>
      </c>
    </row>
    <row r="9" spans="1:6" ht="15.75" customHeight="1">
      <c r="A9" s="73" t="s">
        <v>94</v>
      </c>
      <c r="B9" s="73" t="s">
        <v>95</v>
      </c>
      <c r="C9" s="74">
        <v>39990</v>
      </c>
      <c r="D9" s="73">
        <v>4831</v>
      </c>
      <c r="E9" s="75" t="s">
        <v>96</v>
      </c>
      <c r="F9" s="76">
        <v>3476.74</v>
      </c>
    </row>
    <row r="10" spans="1:6" ht="15.75" customHeight="1">
      <c r="A10" s="73" t="s">
        <v>97</v>
      </c>
      <c r="B10" s="73" t="s">
        <v>98</v>
      </c>
      <c r="C10" s="74">
        <v>40004</v>
      </c>
      <c r="D10" s="73">
        <v>146</v>
      </c>
      <c r="E10" s="75" t="s">
        <v>99</v>
      </c>
      <c r="F10" s="76">
        <v>14500</v>
      </c>
    </row>
    <row r="11" spans="1:6" ht="15.75" customHeight="1">
      <c r="A11" s="73" t="s">
        <v>100</v>
      </c>
      <c r="B11" s="73" t="s">
        <v>101</v>
      </c>
      <c r="C11" s="74">
        <v>40004</v>
      </c>
      <c r="D11" s="73">
        <v>4877</v>
      </c>
      <c r="E11" s="75" t="s">
        <v>96</v>
      </c>
      <c r="F11" s="76">
        <v>4636.92</v>
      </c>
    </row>
    <row r="12" spans="1:6" ht="15.75" customHeight="1">
      <c r="A12" s="73" t="s">
        <v>102</v>
      </c>
      <c r="B12" s="73" t="s">
        <v>103</v>
      </c>
      <c r="C12" s="74">
        <v>40011</v>
      </c>
      <c r="D12" s="73">
        <v>39960</v>
      </c>
      <c r="E12" s="75" t="s">
        <v>104</v>
      </c>
      <c r="F12" s="76">
        <v>2508</v>
      </c>
    </row>
    <row r="13" spans="1:6" ht="15.75" customHeight="1">
      <c r="A13" s="73" t="s">
        <v>105</v>
      </c>
      <c r="B13" s="73" t="s">
        <v>106</v>
      </c>
      <c r="C13" s="74">
        <v>40011</v>
      </c>
      <c r="D13" s="73">
        <v>1595</v>
      </c>
      <c r="E13" s="75" t="s">
        <v>107</v>
      </c>
      <c r="F13" s="76">
        <v>4000</v>
      </c>
    </row>
    <row r="14" spans="1:6" ht="15.75" customHeight="1">
      <c r="A14" s="73" t="s">
        <v>108</v>
      </c>
      <c r="B14" s="73" t="s">
        <v>109</v>
      </c>
      <c r="C14" s="74">
        <v>40011</v>
      </c>
      <c r="D14" s="73">
        <v>1595</v>
      </c>
      <c r="E14" s="75" t="s">
        <v>107</v>
      </c>
      <c r="F14" s="76">
        <v>2250</v>
      </c>
    </row>
    <row r="15" spans="1:6" ht="15.75" customHeight="1">
      <c r="A15" s="73" t="s">
        <v>110</v>
      </c>
      <c r="B15" s="73" t="s">
        <v>111</v>
      </c>
      <c r="C15" s="74">
        <v>40018</v>
      </c>
      <c r="D15" s="73">
        <v>1067</v>
      </c>
      <c r="E15" s="75" t="s">
        <v>112</v>
      </c>
      <c r="F15" s="76">
        <v>1165.7</v>
      </c>
    </row>
    <row r="16" spans="1:7" ht="15.75" customHeight="1">
      <c r="A16" s="73" t="s">
        <v>113</v>
      </c>
      <c r="B16" s="73" t="s">
        <v>114</v>
      </c>
      <c r="C16" s="74">
        <v>40018</v>
      </c>
      <c r="D16" s="73">
        <v>4831</v>
      </c>
      <c r="E16" s="75" t="s">
        <v>96</v>
      </c>
      <c r="F16" s="76">
        <v>3476.75</v>
      </c>
      <c r="G16" s="77"/>
    </row>
    <row r="17" spans="1:6" ht="15.75" customHeight="1">
      <c r="A17" s="73">
        <v>10</v>
      </c>
      <c r="B17" s="73" t="s">
        <v>115</v>
      </c>
      <c r="C17" s="74">
        <v>40039</v>
      </c>
      <c r="D17" s="73">
        <v>4877</v>
      </c>
      <c r="E17" s="75" t="s">
        <v>96</v>
      </c>
      <c r="F17" s="76">
        <v>4636.92</v>
      </c>
    </row>
    <row r="18" spans="1:6" ht="15.75" customHeight="1">
      <c r="A18" s="73">
        <v>11</v>
      </c>
      <c r="B18" s="73" t="s">
        <v>116</v>
      </c>
      <c r="C18" s="74">
        <v>40046</v>
      </c>
      <c r="D18" s="73">
        <v>501174</v>
      </c>
      <c r="E18" s="75" t="s">
        <v>117</v>
      </c>
      <c r="F18" s="76">
        <v>1183</v>
      </c>
    </row>
    <row r="19" spans="1:6" ht="15.75" customHeight="1">
      <c r="A19" s="73">
        <v>12</v>
      </c>
      <c r="B19" s="73" t="s">
        <v>118</v>
      </c>
      <c r="C19" s="74">
        <v>40046</v>
      </c>
      <c r="D19" s="73">
        <v>4831</v>
      </c>
      <c r="E19" s="75" t="s">
        <v>96</v>
      </c>
      <c r="F19" s="76">
        <v>3476.75</v>
      </c>
    </row>
    <row r="20" spans="1:6" ht="15.75" customHeight="1">
      <c r="A20" s="73">
        <v>13</v>
      </c>
      <c r="B20" s="73" t="s">
        <v>119</v>
      </c>
      <c r="C20" s="74">
        <v>40067</v>
      </c>
      <c r="D20" s="73">
        <v>4877</v>
      </c>
      <c r="E20" s="75" t="s">
        <v>96</v>
      </c>
      <c r="F20" s="76">
        <v>4636.91</v>
      </c>
    </row>
    <row r="21" spans="1:6" ht="15.75" customHeight="1">
      <c r="A21" s="73">
        <v>14</v>
      </c>
      <c r="B21" s="73" t="s">
        <v>120</v>
      </c>
      <c r="C21" s="74">
        <v>40074</v>
      </c>
      <c r="D21" s="73">
        <v>163753</v>
      </c>
      <c r="E21" s="75" t="s">
        <v>121</v>
      </c>
      <c r="F21" s="76">
        <v>2850</v>
      </c>
    </row>
    <row r="22" spans="1:6" ht="15.75" customHeight="1">
      <c r="A22" s="73">
        <v>15</v>
      </c>
      <c r="B22" s="73" t="s">
        <v>122</v>
      </c>
      <c r="C22" s="74">
        <v>40077</v>
      </c>
      <c r="D22" s="73">
        <v>163752</v>
      </c>
      <c r="E22" s="75" t="s">
        <v>121</v>
      </c>
      <c r="F22" s="76">
        <v>40</v>
      </c>
    </row>
    <row r="23" spans="1:6" ht="15.75" customHeight="1">
      <c r="A23" s="73">
        <v>16</v>
      </c>
      <c r="B23" s="73" t="s">
        <v>123</v>
      </c>
      <c r="C23" s="78">
        <v>40175</v>
      </c>
      <c r="D23" s="73">
        <v>59014</v>
      </c>
      <c r="E23" s="75" t="s">
        <v>124</v>
      </c>
      <c r="F23" s="76">
        <v>45000</v>
      </c>
    </row>
    <row r="24" spans="1:6" ht="15.75" customHeight="1">
      <c r="A24" s="73" t="s">
        <v>125</v>
      </c>
      <c r="B24" s="73" t="s">
        <v>126</v>
      </c>
      <c r="C24" s="78">
        <v>40350</v>
      </c>
      <c r="D24" s="73">
        <v>121778</v>
      </c>
      <c r="E24" s="75" t="s">
        <v>127</v>
      </c>
      <c r="F24" s="76">
        <v>95.75</v>
      </c>
    </row>
    <row r="25" spans="1:6" ht="15.75" customHeight="1">
      <c r="A25" s="73">
        <v>18</v>
      </c>
      <c r="B25" s="73">
        <v>16</v>
      </c>
      <c r="C25" s="78">
        <v>40942</v>
      </c>
      <c r="D25" s="73">
        <v>245</v>
      </c>
      <c r="E25" s="79" t="s">
        <v>99</v>
      </c>
      <c r="F25" s="76">
        <v>527</v>
      </c>
    </row>
    <row r="26" spans="1:6" ht="15.75" customHeight="1">
      <c r="A26" s="73">
        <v>19</v>
      </c>
      <c r="B26" s="73">
        <v>17</v>
      </c>
      <c r="C26" s="78">
        <v>40963</v>
      </c>
      <c r="D26" s="73">
        <v>33012</v>
      </c>
      <c r="E26" s="79" t="s">
        <v>128</v>
      </c>
      <c r="F26" s="76">
        <v>1350</v>
      </c>
    </row>
    <row r="27" spans="1:6" ht="30" customHeight="1">
      <c r="A27" s="73">
        <v>20</v>
      </c>
      <c r="B27" s="75" t="s">
        <v>129</v>
      </c>
      <c r="C27" s="78">
        <v>41082</v>
      </c>
      <c r="D27" s="73">
        <v>407757</v>
      </c>
      <c r="E27" s="55" t="s">
        <v>130</v>
      </c>
      <c r="F27" s="80">
        <v>-112.45</v>
      </c>
    </row>
    <row r="28" spans="1:6" ht="15.75" customHeight="1">
      <c r="A28" s="73"/>
      <c r="B28" s="75"/>
      <c r="C28" s="75"/>
      <c r="D28" s="75"/>
      <c r="E28" s="75"/>
      <c r="F28" s="81"/>
    </row>
    <row r="29" spans="1:6" ht="15.75" customHeight="1">
      <c r="A29" s="82" t="s">
        <v>79</v>
      </c>
      <c r="B29" s="82"/>
      <c r="C29" s="82"/>
      <c r="D29" s="82"/>
      <c r="E29" s="82"/>
      <c r="F29" s="80">
        <f>SUM(F8:F28)</f>
        <v>101010.49</v>
      </c>
    </row>
    <row r="30" spans="1:6" ht="27.75" customHeight="1">
      <c r="A30" s="83" t="s">
        <v>131</v>
      </c>
      <c r="B30" s="83"/>
      <c r="C30" s="83"/>
      <c r="D30" s="83"/>
      <c r="E30" s="83"/>
      <c r="F30" s="83"/>
    </row>
    <row r="31" spans="1:6" ht="27.75" customHeight="1">
      <c r="A31" s="84" t="s">
        <v>132</v>
      </c>
      <c r="B31" s="84"/>
      <c r="C31" s="84"/>
      <c r="D31" s="84"/>
      <c r="E31" s="84"/>
      <c r="F31" s="84"/>
    </row>
    <row r="32" spans="1:6" ht="32.25" customHeight="1">
      <c r="A32" s="85" t="s">
        <v>133</v>
      </c>
      <c r="B32" s="85"/>
      <c r="C32" s="85"/>
      <c r="D32" s="85"/>
      <c r="E32" s="85"/>
      <c r="F32" s="86"/>
    </row>
    <row r="33" spans="1:6" ht="32.25" customHeight="1">
      <c r="A33" s="87"/>
      <c r="B33" s="87"/>
      <c r="C33" s="87"/>
      <c r="D33" s="87"/>
      <c r="E33" s="87"/>
      <c r="F33" s="88"/>
    </row>
    <row r="34" spans="1:6" ht="26.25" customHeight="1">
      <c r="A34" s="89" t="s">
        <v>134</v>
      </c>
      <c r="B34" s="89"/>
      <c r="C34" s="89"/>
      <c r="D34" s="90" t="s">
        <v>135</v>
      </c>
      <c r="E34" s="90"/>
      <c r="F34" s="90"/>
    </row>
    <row r="35" ht="12.75">
      <c r="D35" s="88">
        <f>'anexo 02'!A27</f>
        <v>0</v>
      </c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29:E29"/>
    <mergeCell ref="A30:F30"/>
    <mergeCell ref="A31:F31"/>
    <mergeCell ref="A32:E32"/>
    <mergeCell ref="A34:C34"/>
    <mergeCell ref="D34:F34"/>
  </mergeCells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  <drawing r:id="rId3"/>
  <legacyDrawing r:id="rId2"/>
  <oleObjects>
    <oleObject progId="Microsoft Word-Dokument" shapeId="445056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6.57421875" style="0" customWidth="1"/>
    <col min="2" max="2" width="8.421875" style="0" customWidth="1"/>
    <col min="3" max="3" width="7.421875" style="0" customWidth="1"/>
    <col min="7" max="7" width="21.140625" style="0" customWidth="1"/>
    <col min="8" max="8" width="5.28125" style="0" customWidth="1"/>
    <col min="9" max="9" width="9.421875" style="0" customWidth="1"/>
    <col min="10" max="10" width="11.140625" style="0" customWidth="1"/>
    <col min="11" max="11" width="31.8515625" style="0" customWidth="1"/>
  </cols>
  <sheetData>
    <row r="1" spans="1:11" ht="20.25" customHeight="1">
      <c r="A1" s="91" t="s">
        <v>136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6.5" customHeight="1">
      <c r="A2" s="92" t="s">
        <v>137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8.5" customHeight="1">
      <c r="A3" s="93" t="s">
        <v>83</v>
      </c>
      <c r="B3" s="93"/>
      <c r="C3" s="93"/>
      <c r="D3" s="93"/>
      <c r="E3" s="93"/>
      <c r="F3" s="93"/>
      <c r="G3" s="93"/>
      <c r="H3" s="93"/>
      <c r="I3" s="93"/>
      <c r="J3" s="94" t="s">
        <v>138</v>
      </c>
      <c r="K3" s="94"/>
    </row>
    <row r="4" spans="1:11" ht="15" customHeight="1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1:11" ht="26.25" customHeight="1">
      <c r="A5" s="98" t="s">
        <v>139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2" customHeight="1">
      <c r="A6" s="99" t="s">
        <v>140</v>
      </c>
      <c r="B6" s="100" t="s">
        <v>141</v>
      </c>
      <c r="C6" s="100"/>
      <c r="D6" s="101" t="s">
        <v>142</v>
      </c>
      <c r="E6" s="101"/>
      <c r="F6" s="101"/>
      <c r="G6" s="101"/>
      <c r="H6" s="101" t="s">
        <v>143</v>
      </c>
      <c r="I6" s="100" t="s">
        <v>144</v>
      </c>
      <c r="J6" s="100"/>
      <c r="K6" s="102" t="s">
        <v>145</v>
      </c>
    </row>
    <row r="7" spans="1:11" ht="12.75">
      <c r="A7" s="99"/>
      <c r="B7" s="60" t="s">
        <v>146</v>
      </c>
      <c r="C7" s="60" t="s">
        <v>147</v>
      </c>
      <c r="D7" s="101"/>
      <c r="E7" s="101"/>
      <c r="F7" s="101"/>
      <c r="G7" s="101"/>
      <c r="H7" s="101"/>
      <c r="I7" s="100" t="s">
        <v>148</v>
      </c>
      <c r="J7" s="100" t="s">
        <v>149</v>
      </c>
      <c r="K7" s="102"/>
    </row>
    <row r="8" spans="1:11" ht="15.75" customHeight="1">
      <c r="A8" s="100" t="s">
        <v>91</v>
      </c>
      <c r="B8" s="103">
        <v>39959</v>
      </c>
      <c r="C8" s="104">
        <v>1258</v>
      </c>
      <c r="D8" s="60" t="s">
        <v>150</v>
      </c>
      <c r="E8" s="60"/>
      <c r="F8" s="60"/>
      <c r="G8" s="60"/>
      <c r="H8" s="105">
        <v>1</v>
      </c>
      <c r="I8" s="106">
        <v>1312.5</v>
      </c>
      <c r="J8" s="107">
        <v>1312.5</v>
      </c>
      <c r="K8" s="60" t="s">
        <v>151</v>
      </c>
    </row>
    <row r="9" spans="1:11" ht="15.75" customHeight="1">
      <c r="A9" s="100" t="s">
        <v>94</v>
      </c>
      <c r="B9" s="103">
        <v>39960</v>
      </c>
      <c r="C9" s="104">
        <v>4831</v>
      </c>
      <c r="D9" s="60" t="s">
        <v>152</v>
      </c>
      <c r="E9" s="60"/>
      <c r="F9" s="60"/>
      <c r="G9" s="60"/>
      <c r="H9" s="105">
        <v>1</v>
      </c>
      <c r="I9" s="106">
        <v>10430.24</v>
      </c>
      <c r="J9" s="107">
        <f>H9*I9</f>
        <v>10430.24</v>
      </c>
      <c r="K9" s="60" t="s">
        <v>151</v>
      </c>
    </row>
    <row r="10" spans="1:11" ht="15.75" customHeight="1">
      <c r="A10" s="100" t="s">
        <v>97</v>
      </c>
      <c r="B10" s="103">
        <v>39979</v>
      </c>
      <c r="C10" s="104">
        <v>4877</v>
      </c>
      <c r="D10" s="60" t="s">
        <v>153</v>
      </c>
      <c r="E10" s="60"/>
      <c r="F10" s="60"/>
      <c r="G10" s="60"/>
      <c r="H10" s="105">
        <v>1</v>
      </c>
      <c r="I10" s="106">
        <v>13910.75</v>
      </c>
      <c r="J10" s="107">
        <f>H10*I10</f>
        <v>13910.75</v>
      </c>
      <c r="K10" s="60" t="s">
        <v>151</v>
      </c>
    </row>
    <row r="11" spans="1:11" ht="15.75" customHeight="1">
      <c r="A11" s="100" t="s">
        <v>100</v>
      </c>
      <c r="B11" s="103">
        <v>39981</v>
      </c>
      <c r="C11" s="104">
        <v>39960</v>
      </c>
      <c r="D11" s="60" t="s">
        <v>154</v>
      </c>
      <c r="E11" s="60"/>
      <c r="F11" s="60"/>
      <c r="G11" s="60"/>
      <c r="H11" s="105">
        <v>1</v>
      </c>
      <c r="I11" s="106">
        <v>2069</v>
      </c>
      <c r="J11" s="107">
        <f>H11*I11</f>
        <v>2069</v>
      </c>
      <c r="K11" s="60" t="s">
        <v>151</v>
      </c>
    </row>
    <row r="12" spans="1:11" ht="15.75" customHeight="1">
      <c r="A12" s="100" t="s">
        <v>102</v>
      </c>
      <c r="B12" s="103">
        <v>39981</v>
      </c>
      <c r="C12" s="104">
        <v>39960</v>
      </c>
      <c r="D12" s="60" t="s">
        <v>155</v>
      </c>
      <c r="E12" s="60"/>
      <c r="F12" s="60"/>
      <c r="G12" s="60"/>
      <c r="H12" s="105">
        <v>1</v>
      </c>
      <c r="I12" s="106">
        <v>439</v>
      </c>
      <c r="J12" s="107">
        <f>H12*I12</f>
        <v>439</v>
      </c>
      <c r="K12" s="60" t="s">
        <v>151</v>
      </c>
    </row>
    <row r="13" spans="1:11" ht="15.75" customHeight="1">
      <c r="A13" s="100" t="s">
        <v>105</v>
      </c>
      <c r="B13" s="103">
        <v>39988</v>
      </c>
      <c r="C13" s="104">
        <v>146</v>
      </c>
      <c r="D13" s="60" t="s">
        <v>156</v>
      </c>
      <c r="E13" s="60"/>
      <c r="F13" s="60"/>
      <c r="G13" s="60"/>
      <c r="H13" s="105">
        <v>1</v>
      </c>
      <c r="I13" s="106">
        <v>14500</v>
      </c>
      <c r="J13" s="107">
        <f>H13*I13</f>
        <v>14500</v>
      </c>
      <c r="K13" s="60" t="s">
        <v>151</v>
      </c>
    </row>
    <row r="14" spans="1:11" ht="15.75" customHeight="1">
      <c r="A14" s="100" t="s">
        <v>108</v>
      </c>
      <c r="B14" s="103">
        <v>39996</v>
      </c>
      <c r="C14" s="104">
        <v>1067</v>
      </c>
      <c r="D14" s="60" t="s">
        <v>157</v>
      </c>
      <c r="E14" s="60"/>
      <c r="F14" s="60"/>
      <c r="G14" s="60"/>
      <c r="H14" s="105">
        <v>1</v>
      </c>
      <c r="I14" s="106">
        <v>1165.7</v>
      </c>
      <c r="J14" s="107">
        <f>H14*I14</f>
        <v>1165.7</v>
      </c>
      <c r="K14" s="60" t="s">
        <v>151</v>
      </c>
    </row>
    <row r="15" spans="1:11" ht="15.75" customHeight="1">
      <c r="A15" s="100" t="s">
        <v>110</v>
      </c>
      <c r="B15" s="103">
        <v>40009</v>
      </c>
      <c r="C15" s="108">
        <v>1595</v>
      </c>
      <c r="D15" s="60" t="s">
        <v>158</v>
      </c>
      <c r="E15" s="60"/>
      <c r="F15" s="60"/>
      <c r="G15" s="60"/>
      <c r="H15" s="105">
        <v>1</v>
      </c>
      <c r="I15" s="106">
        <v>6250</v>
      </c>
      <c r="J15" s="107">
        <f>H15*I15</f>
        <v>6250</v>
      </c>
      <c r="K15" s="60" t="s">
        <v>151</v>
      </c>
    </row>
    <row r="16" spans="1:11" ht="15.75" customHeight="1">
      <c r="A16" s="100" t="s">
        <v>113</v>
      </c>
      <c r="B16" s="103">
        <v>40016</v>
      </c>
      <c r="C16" s="108">
        <v>501174</v>
      </c>
      <c r="D16" s="60" t="s">
        <v>159</v>
      </c>
      <c r="E16" s="60"/>
      <c r="F16" s="60"/>
      <c r="G16" s="60"/>
      <c r="H16" s="105">
        <v>1</v>
      </c>
      <c r="I16" s="106">
        <v>35</v>
      </c>
      <c r="J16" s="107">
        <f>H16*I16</f>
        <v>35</v>
      </c>
      <c r="K16" s="60" t="s">
        <v>151</v>
      </c>
    </row>
    <row r="17" spans="1:11" ht="15.75" customHeight="1">
      <c r="A17" s="100">
        <v>10</v>
      </c>
      <c r="B17" s="103">
        <v>40016</v>
      </c>
      <c r="C17" s="108">
        <v>501174</v>
      </c>
      <c r="D17" s="60" t="s">
        <v>160</v>
      </c>
      <c r="E17" s="60"/>
      <c r="F17" s="60"/>
      <c r="G17" s="60"/>
      <c r="H17" s="105">
        <v>2</v>
      </c>
      <c r="I17" s="106">
        <v>75</v>
      </c>
      <c r="J17" s="107">
        <f>H17*I17</f>
        <v>150</v>
      </c>
      <c r="K17" s="60" t="s">
        <v>151</v>
      </c>
    </row>
    <row r="18" spans="1:11" ht="15.75" customHeight="1">
      <c r="A18" s="100">
        <v>11</v>
      </c>
      <c r="B18" s="103">
        <v>40016</v>
      </c>
      <c r="C18" s="108">
        <v>501174</v>
      </c>
      <c r="D18" s="60" t="s">
        <v>161</v>
      </c>
      <c r="E18" s="60"/>
      <c r="F18" s="60"/>
      <c r="G18" s="60"/>
      <c r="H18" s="105">
        <v>1</v>
      </c>
      <c r="I18" s="106">
        <v>998</v>
      </c>
      <c r="J18" s="107">
        <f>H18*I18</f>
        <v>998</v>
      </c>
      <c r="K18" s="60" t="s">
        <v>151</v>
      </c>
    </row>
    <row r="19" spans="1:11" ht="15.75" customHeight="1">
      <c r="A19" s="100">
        <v>12</v>
      </c>
      <c r="B19" s="103">
        <v>40028</v>
      </c>
      <c r="C19" s="108">
        <v>163753</v>
      </c>
      <c r="D19" s="60" t="s">
        <v>162</v>
      </c>
      <c r="E19" s="60"/>
      <c r="F19" s="60"/>
      <c r="G19" s="60"/>
      <c r="H19" s="105">
        <v>1</v>
      </c>
      <c r="I19" s="106">
        <v>2850</v>
      </c>
      <c r="J19" s="107">
        <f>H19*I19</f>
        <v>2850</v>
      </c>
      <c r="K19" s="60" t="s">
        <v>151</v>
      </c>
    </row>
    <row r="20" spans="1:11" ht="15.75" customHeight="1">
      <c r="A20" s="100">
        <v>13</v>
      </c>
      <c r="B20" s="103">
        <v>40028</v>
      </c>
      <c r="C20" s="108">
        <v>163752</v>
      </c>
      <c r="D20" s="60" t="s">
        <v>163</v>
      </c>
      <c r="E20" s="60"/>
      <c r="F20" s="60"/>
      <c r="G20" s="60"/>
      <c r="H20" s="105">
        <v>1</v>
      </c>
      <c r="I20" s="106">
        <v>40</v>
      </c>
      <c r="J20" s="107">
        <f>H20*I20</f>
        <v>40</v>
      </c>
      <c r="K20" s="60" t="s">
        <v>151</v>
      </c>
    </row>
    <row r="21" spans="1:11" ht="15.75" customHeight="1">
      <c r="A21" s="105">
        <v>14</v>
      </c>
      <c r="B21" s="109">
        <v>40165</v>
      </c>
      <c r="C21" s="60" t="s">
        <v>164</v>
      </c>
      <c r="D21" s="60" t="s">
        <v>165</v>
      </c>
      <c r="E21" s="60"/>
      <c r="F21" s="60"/>
      <c r="G21" s="60"/>
      <c r="H21" s="105">
        <v>1</v>
      </c>
      <c r="I21" s="106">
        <v>45000</v>
      </c>
      <c r="J21" s="107">
        <f>H21*I21</f>
        <v>45000</v>
      </c>
      <c r="K21" s="110" t="s">
        <v>151</v>
      </c>
    </row>
    <row r="22" spans="1:11" ht="15.75" customHeight="1">
      <c r="A22" s="105">
        <v>15</v>
      </c>
      <c r="B22" s="111">
        <v>40920</v>
      </c>
      <c r="C22" s="112">
        <v>33012</v>
      </c>
      <c r="D22" s="113" t="s">
        <v>166</v>
      </c>
      <c r="E22" s="113"/>
      <c r="F22" s="113"/>
      <c r="G22" s="113"/>
      <c r="H22" s="114">
        <v>1</v>
      </c>
      <c r="I22" s="115">
        <v>711</v>
      </c>
      <c r="J22" s="116">
        <v>711</v>
      </c>
      <c r="K22" s="110" t="s">
        <v>151</v>
      </c>
    </row>
    <row r="23" spans="1:11" ht="15.75" customHeight="1">
      <c r="A23" s="100">
        <v>16</v>
      </c>
      <c r="B23" s="111">
        <v>40920</v>
      </c>
      <c r="C23" s="112">
        <v>33012</v>
      </c>
      <c r="D23" s="113" t="s">
        <v>167</v>
      </c>
      <c r="E23" s="113"/>
      <c r="F23" s="113"/>
      <c r="G23" s="113"/>
      <c r="H23" s="114">
        <v>1</v>
      </c>
      <c r="I23" s="115">
        <v>639</v>
      </c>
      <c r="J23" s="116">
        <v>639</v>
      </c>
      <c r="K23" s="110" t="s">
        <v>151</v>
      </c>
    </row>
    <row r="24" spans="1:11" ht="15.75" customHeight="1">
      <c r="A24" s="100">
        <v>17</v>
      </c>
      <c r="B24" s="109">
        <v>40926</v>
      </c>
      <c r="C24" s="60">
        <v>245</v>
      </c>
      <c r="D24" s="117" t="s">
        <v>168</v>
      </c>
      <c r="E24" s="117"/>
      <c r="F24" s="117"/>
      <c r="G24" s="117"/>
      <c r="H24" s="105">
        <v>1</v>
      </c>
      <c r="I24" s="106">
        <v>95</v>
      </c>
      <c r="J24" s="107">
        <v>95</v>
      </c>
      <c r="K24" s="110" t="s">
        <v>151</v>
      </c>
    </row>
    <row r="25" spans="1:11" ht="15.75" customHeight="1">
      <c r="A25" s="100">
        <v>18</v>
      </c>
      <c r="B25" s="118">
        <v>40926</v>
      </c>
      <c r="C25" s="60">
        <v>245</v>
      </c>
      <c r="D25" s="60" t="s">
        <v>169</v>
      </c>
      <c r="E25" s="60"/>
      <c r="F25" s="60"/>
      <c r="G25" s="60"/>
      <c r="H25" s="105">
        <v>4</v>
      </c>
      <c r="I25" s="106">
        <v>108</v>
      </c>
      <c r="J25" s="107">
        <f>H25*I25</f>
        <v>432</v>
      </c>
      <c r="K25" s="110" t="s">
        <v>151</v>
      </c>
    </row>
    <row r="26" spans="1:11" ht="15.75" customHeight="1">
      <c r="A26" s="119" t="s">
        <v>79</v>
      </c>
      <c r="B26" s="119"/>
      <c r="C26" s="119"/>
      <c r="D26" s="119"/>
      <c r="E26" s="119"/>
      <c r="F26" s="119"/>
      <c r="G26" s="119"/>
      <c r="H26" s="119"/>
      <c r="I26" s="120"/>
      <c r="J26" s="120">
        <f>SUM(J8:J25)</f>
        <v>101027.19</v>
      </c>
      <c r="K26" s="121"/>
    </row>
    <row r="28" spans="1:3" ht="12.75" customHeight="1">
      <c r="A28" s="40" t="str">
        <f>'anexo 03'!A34:C34</f>
        <v>Em: 29/06/2012</v>
      </c>
      <c r="B28" s="40"/>
      <c r="C28" s="40"/>
    </row>
    <row r="29" spans="5:11" ht="12.75">
      <c r="E29" s="122" t="s">
        <v>32</v>
      </c>
      <c r="F29" s="122"/>
      <c r="G29" s="122"/>
      <c r="J29" s="122" t="s">
        <v>170</v>
      </c>
      <c r="K29" s="122"/>
    </row>
    <row r="30" spans="5:7" ht="12.75" customHeight="1">
      <c r="E30" s="123">
        <f>'anexo 02'!A27</f>
        <v>0</v>
      </c>
      <c r="F30" s="123"/>
      <c r="G30" s="123"/>
    </row>
  </sheetData>
  <sheetProtection selectLockedCells="1" selectUnlockedCells="1"/>
  <mergeCells count="35">
    <mergeCell ref="A1:K1"/>
    <mergeCell ref="A2:K2"/>
    <mergeCell ref="A3:I3"/>
    <mergeCell ref="J3:K3"/>
    <mergeCell ref="A4:I4"/>
    <mergeCell ref="A5:K5"/>
    <mergeCell ref="A6:A7"/>
    <mergeCell ref="B6:C6"/>
    <mergeCell ref="D6:G7"/>
    <mergeCell ref="H6:H7"/>
    <mergeCell ref="I6:J6"/>
    <mergeCell ref="K6:K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A26:H26"/>
    <mergeCell ref="A28:C28"/>
    <mergeCell ref="E29:G29"/>
    <mergeCell ref="J29:K29"/>
    <mergeCell ref="E30:G30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Roman,Regular"&amp;12&amp;A</oddHeader>
    <oddFooter>&amp;C&amp;"Times New Roman,Regular"&amp;12Página &amp;P</oddFooter>
  </headerFooter>
  <drawing r:id="rId3"/>
  <legacyDrawing r:id="rId2"/>
  <oleObjects>
    <oleObject progId="Microsoft Word-Dokument" shapeId="5256782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3">
      <selection activeCell="A24" sqref="A24"/>
    </sheetView>
  </sheetViews>
  <sheetFormatPr defaultColWidth="9.140625" defaultRowHeight="10.5" customHeight="1"/>
  <cols>
    <col min="1" max="1" width="10.28125" style="0" customWidth="1"/>
    <col min="4" max="4" width="4.7109375" style="0" customWidth="1"/>
    <col min="6" max="6" width="8.00390625" style="0" customWidth="1"/>
    <col min="8" max="8" width="9.421875" style="0" customWidth="1"/>
    <col min="10" max="10" width="4.57421875" style="0" customWidth="1"/>
    <col min="11" max="11" width="2.00390625" style="0" customWidth="1"/>
    <col min="12" max="12" width="3.140625" style="0" customWidth="1"/>
  </cols>
  <sheetData>
    <row r="1" spans="1:12" ht="33" customHeight="1">
      <c r="A1" s="124" t="s">
        <v>171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3" customHeight="1">
      <c r="A2" s="125" t="s">
        <v>172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33.75" customHeight="1">
      <c r="A3" s="126" t="s">
        <v>173</v>
      </c>
      <c r="B3" s="126"/>
      <c r="C3" s="126"/>
      <c r="D3" s="126"/>
      <c r="E3" s="126"/>
      <c r="F3" s="126"/>
      <c r="G3" s="126"/>
      <c r="H3" s="126"/>
      <c r="I3" s="127" t="s">
        <v>174</v>
      </c>
      <c r="J3" s="127"/>
      <c r="K3" s="127"/>
      <c r="L3" s="127"/>
    </row>
    <row r="4" spans="1:12" ht="33.75" customHeight="1">
      <c r="A4" s="128" t="s">
        <v>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33.75" customHeight="1">
      <c r="A5" s="129" t="s">
        <v>175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33.75" customHeight="1">
      <c r="A6" s="3" t="s">
        <v>176</v>
      </c>
      <c r="B6" s="3"/>
      <c r="C6" s="3"/>
      <c r="D6" s="3"/>
      <c r="E6" s="3"/>
      <c r="F6" s="3"/>
      <c r="G6" s="3" t="s">
        <v>177</v>
      </c>
      <c r="H6" s="3"/>
      <c r="I6" s="3" t="s">
        <v>178</v>
      </c>
      <c r="J6" s="3"/>
      <c r="K6" s="3"/>
      <c r="L6" s="3"/>
    </row>
    <row r="7" spans="1:12" ht="34.5" customHeight="1">
      <c r="A7" s="130" t="s">
        <v>179</v>
      </c>
      <c r="B7" s="131" t="s">
        <v>9</v>
      </c>
      <c r="C7" s="131"/>
      <c r="D7" s="131"/>
      <c r="E7" s="131"/>
      <c r="F7" s="131"/>
      <c r="G7" s="76">
        <f>G8+G9+G10</f>
        <v>0</v>
      </c>
      <c r="H7" s="76"/>
      <c r="I7" s="76">
        <f>I8+I9+I10</f>
        <v>0</v>
      </c>
      <c r="J7" s="76"/>
      <c r="K7" s="76"/>
      <c r="L7" s="76"/>
    </row>
    <row r="8" spans="1:12" ht="24.75" customHeight="1">
      <c r="A8" s="75"/>
      <c r="B8" s="131" t="s">
        <v>180</v>
      </c>
      <c r="C8" s="131"/>
      <c r="D8" s="131"/>
      <c r="E8" s="131"/>
      <c r="F8" s="131"/>
      <c r="G8" s="132"/>
      <c r="H8" s="132"/>
      <c r="I8" s="132"/>
      <c r="J8" s="132"/>
      <c r="K8" s="132"/>
      <c r="L8" s="132"/>
    </row>
    <row r="9" spans="1:12" ht="24.75" customHeight="1">
      <c r="A9" s="75"/>
      <c r="B9" s="131" t="s">
        <v>181</v>
      </c>
      <c r="C9" s="131"/>
      <c r="D9" s="131"/>
      <c r="E9" s="131"/>
      <c r="F9" s="131"/>
      <c r="G9" s="133"/>
      <c r="H9" s="133"/>
      <c r="I9" s="134"/>
      <c r="J9" s="134"/>
      <c r="K9" s="134"/>
      <c r="L9" s="134"/>
    </row>
    <row r="10" spans="1:12" ht="24.75" customHeight="1">
      <c r="A10" s="75"/>
      <c r="B10" s="131" t="s">
        <v>182</v>
      </c>
      <c r="C10" s="131"/>
      <c r="D10" s="131"/>
      <c r="E10" s="131"/>
      <c r="F10" s="131"/>
      <c r="G10" s="132">
        <f>G11+G12</f>
        <v>0</v>
      </c>
      <c r="H10" s="132"/>
      <c r="I10" s="132">
        <f>I11+I12</f>
        <v>0</v>
      </c>
      <c r="J10" s="132"/>
      <c r="K10" s="132"/>
      <c r="L10" s="132"/>
    </row>
    <row r="11" spans="1:12" ht="24.75" customHeight="1">
      <c r="A11" s="75"/>
      <c r="B11" s="135" t="s">
        <v>183</v>
      </c>
      <c r="C11" s="135"/>
      <c r="D11" s="135"/>
      <c r="E11" s="135"/>
      <c r="F11" s="135"/>
      <c r="G11" s="134"/>
      <c r="H11" s="134"/>
      <c r="I11" s="134"/>
      <c r="J11" s="134"/>
      <c r="K11" s="134"/>
      <c r="L11" s="134"/>
    </row>
    <row r="12" spans="1:12" ht="24.75" customHeight="1">
      <c r="A12" s="75"/>
      <c r="B12" s="135" t="s">
        <v>184</v>
      </c>
      <c r="C12" s="135"/>
      <c r="D12" s="135"/>
      <c r="E12" s="135"/>
      <c r="F12" s="135"/>
      <c r="G12" s="134"/>
      <c r="H12" s="134"/>
      <c r="I12" s="134"/>
      <c r="J12" s="134"/>
      <c r="K12" s="134"/>
      <c r="L12" s="134"/>
    </row>
    <row r="13" spans="1:12" ht="34.5" customHeight="1">
      <c r="A13" s="130" t="s">
        <v>185</v>
      </c>
      <c r="B13" s="131" t="s">
        <v>21</v>
      </c>
      <c r="C13" s="131"/>
      <c r="D13" s="131"/>
      <c r="E13" s="131"/>
      <c r="F13" s="131"/>
      <c r="G13" s="132">
        <f>G14+G18</f>
        <v>96836.3</v>
      </c>
      <c r="H13" s="132"/>
      <c r="I13" s="132">
        <f>I14+I18</f>
        <v>101010.49</v>
      </c>
      <c r="J13" s="132"/>
      <c r="K13" s="132"/>
      <c r="L13" s="132"/>
    </row>
    <row r="14" spans="1:12" ht="24.75" customHeight="1">
      <c r="A14" s="130" t="s">
        <v>186</v>
      </c>
      <c r="B14" s="131" t="s">
        <v>187</v>
      </c>
      <c r="C14" s="131"/>
      <c r="D14" s="131"/>
      <c r="E14" s="131"/>
      <c r="F14" s="131"/>
      <c r="G14" s="132">
        <f>G15+G16+G17</f>
        <v>0</v>
      </c>
      <c r="H14" s="132"/>
      <c r="I14" s="132">
        <f>I15+I16+I17</f>
        <v>0</v>
      </c>
      <c r="J14" s="132"/>
      <c r="K14" s="132"/>
      <c r="L14" s="132"/>
    </row>
    <row r="15" spans="1:12" ht="24.75" customHeight="1">
      <c r="A15" s="75"/>
      <c r="B15" s="135" t="s">
        <v>188</v>
      </c>
      <c r="C15" s="135"/>
      <c r="D15" s="135"/>
      <c r="E15" s="135"/>
      <c r="F15" s="135"/>
      <c r="G15" s="134"/>
      <c r="H15" s="134"/>
      <c r="I15" s="134"/>
      <c r="J15" s="134"/>
      <c r="K15" s="134"/>
      <c r="L15" s="134"/>
    </row>
    <row r="16" spans="1:12" ht="24.75" customHeight="1">
      <c r="A16" s="75"/>
      <c r="B16" s="135" t="s">
        <v>189</v>
      </c>
      <c r="C16" s="135"/>
      <c r="D16" s="135"/>
      <c r="E16" s="135"/>
      <c r="F16" s="135"/>
      <c r="G16" s="134"/>
      <c r="H16" s="134"/>
      <c r="I16" s="134"/>
      <c r="J16" s="134"/>
      <c r="K16" s="134"/>
      <c r="L16" s="134"/>
    </row>
    <row r="17" spans="1:12" ht="24.75" customHeight="1">
      <c r="A17" s="75"/>
      <c r="B17" s="135" t="s">
        <v>190</v>
      </c>
      <c r="C17" s="135"/>
      <c r="D17" s="135"/>
      <c r="E17" s="135"/>
      <c r="F17" s="135"/>
      <c r="G17" s="134"/>
      <c r="H17" s="134"/>
      <c r="I17" s="134"/>
      <c r="J17" s="134"/>
      <c r="K17" s="134"/>
      <c r="L17" s="134"/>
    </row>
    <row r="18" spans="1:12" ht="24.75" customHeight="1">
      <c r="A18" s="130" t="s">
        <v>191</v>
      </c>
      <c r="B18" s="131" t="s">
        <v>192</v>
      </c>
      <c r="C18" s="131"/>
      <c r="D18" s="131"/>
      <c r="E18" s="131"/>
      <c r="F18" s="131"/>
      <c r="G18" s="134">
        <v>96836.3</v>
      </c>
      <c r="H18" s="134"/>
      <c r="I18" s="134">
        <f>'anexo 03'!F29</f>
        <v>101010.49</v>
      </c>
      <c r="J18" s="134"/>
      <c r="K18" s="134"/>
      <c r="L18" s="134"/>
    </row>
    <row r="19" spans="1:12" ht="24.75" customHeight="1">
      <c r="A19" s="75"/>
      <c r="B19" s="82" t="s">
        <v>193</v>
      </c>
      <c r="C19" s="82"/>
      <c r="D19" s="82"/>
      <c r="E19" s="82"/>
      <c r="F19" s="82"/>
      <c r="G19" s="132">
        <f>G7+G13</f>
        <v>96836.3</v>
      </c>
      <c r="H19" s="132"/>
      <c r="I19" s="132">
        <f>I7+I13</f>
        <v>101010.49</v>
      </c>
      <c r="J19" s="132"/>
      <c r="K19" s="132"/>
      <c r="L19" s="132"/>
    </row>
    <row r="20" spans="1:12" ht="16.5" customHeight="1">
      <c r="A20" s="136" t="s">
        <v>194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1" spans="1:12" ht="16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3" spans="1:10" ht="16.5" customHeight="1">
      <c r="A23" s="40">
        <f>'anexo 03'!A34:C34</f>
        <v>0</v>
      </c>
      <c r="B23" s="40"/>
      <c r="C23" s="40"/>
      <c r="D23" s="137"/>
      <c r="E23" s="137"/>
      <c r="F23" s="137"/>
      <c r="G23" s="137"/>
      <c r="H23" s="137"/>
      <c r="I23" s="137"/>
      <c r="J23" s="137"/>
    </row>
    <row r="24" spans="3:12" ht="12" customHeight="1">
      <c r="C24" s="122" t="s">
        <v>195</v>
      </c>
      <c r="D24" s="122"/>
      <c r="E24" s="122"/>
      <c r="F24" s="122"/>
      <c r="G24" s="122"/>
      <c r="H24" s="122" t="s">
        <v>196</v>
      </c>
      <c r="I24" s="122"/>
      <c r="J24" s="122"/>
      <c r="K24" s="122"/>
      <c r="L24" s="122"/>
    </row>
    <row r="25" spans="3:6" ht="12.75" customHeight="1">
      <c r="C25" s="138"/>
      <c r="D25" s="123">
        <f>'anexo 02'!A27</f>
        <v>0</v>
      </c>
      <c r="E25" s="123"/>
      <c r="F25" s="123"/>
    </row>
  </sheetData>
  <sheetProtection selectLockedCells="1" selectUnlockedCells="1"/>
  <mergeCells count="53">
    <mergeCell ref="A1:L1"/>
    <mergeCell ref="A2:L2"/>
    <mergeCell ref="A3:H3"/>
    <mergeCell ref="I3:L3"/>
    <mergeCell ref="A4:L4"/>
    <mergeCell ref="A5:L5"/>
    <mergeCell ref="A6:F6"/>
    <mergeCell ref="G6:H6"/>
    <mergeCell ref="I6:L6"/>
    <mergeCell ref="B7:F7"/>
    <mergeCell ref="G7:H7"/>
    <mergeCell ref="I7:L7"/>
    <mergeCell ref="B8:F8"/>
    <mergeCell ref="G8:H8"/>
    <mergeCell ref="I8:L8"/>
    <mergeCell ref="B9:F9"/>
    <mergeCell ref="G9:H9"/>
    <mergeCell ref="I9:L9"/>
    <mergeCell ref="B10:F10"/>
    <mergeCell ref="G10:H10"/>
    <mergeCell ref="I10:L10"/>
    <mergeCell ref="B11:F11"/>
    <mergeCell ref="G11:H11"/>
    <mergeCell ref="I11:L11"/>
    <mergeCell ref="B12:F12"/>
    <mergeCell ref="G12:H12"/>
    <mergeCell ref="I12:L12"/>
    <mergeCell ref="B13:F13"/>
    <mergeCell ref="G13:H13"/>
    <mergeCell ref="I13:L13"/>
    <mergeCell ref="B14:F14"/>
    <mergeCell ref="G14:H14"/>
    <mergeCell ref="I14:L14"/>
    <mergeCell ref="B15:F15"/>
    <mergeCell ref="G15:H15"/>
    <mergeCell ref="I15:L15"/>
    <mergeCell ref="B16:F16"/>
    <mergeCell ref="G16:H16"/>
    <mergeCell ref="I16:L16"/>
    <mergeCell ref="B17:F17"/>
    <mergeCell ref="G17:H17"/>
    <mergeCell ref="I17:L17"/>
    <mergeCell ref="B18:F18"/>
    <mergeCell ref="G18:H18"/>
    <mergeCell ref="I18:L18"/>
    <mergeCell ref="B19:F19"/>
    <mergeCell ref="G19:H19"/>
    <mergeCell ref="I19:L19"/>
    <mergeCell ref="A20:L20"/>
    <mergeCell ref="A23:C23"/>
    <mergeCell ref="C24:G24"/>
    <mergeCell ref="H24:L24"/>
    <mergeCell ref="D25:F25"/>
  </mergeCells>
  <printOptions/>
  <pageMargins left="0.6298611111111111" right="0.39375" top="1.4465277777777776" bottom="1.0527777777777778" header="1.1812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  <drawing r:id="rId3"/>
  <legacyDrawing r:id="rId2"/>
  <oleObjects>
    <oleObject progId="Microsoft Word-Dokument" shapeId="536329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3">
      <selection activeCell="I12" sqref="I12"/>
    </sheetView>
  </sheetViews>
  <sheetFormatPr defaultColWidth="12.57421875" defaultRowHeight="12.75"/>
  <cols>
    <col min="1" max="4" width="11.7109375" style="0" customWidth="1"/>
    <col min="5" max="5" width="5.00390625" style="0" customWidth="1"/>
    <col min="6" max="6" width="0" style="0" hidden="1" customWidth="1"/>
    <col min="7" max="7" width="11.7109375" style="0" customWidth="1"/>
    <col min="8" max="8" width="3.8515625" style="0" customWidth="1"/>
    <col min="9" max="9" width="11.7109375" style="0" customWidth="1"/>
    <col min="10" max="10" width="6.7109375" style="0" customWidth="1"/>
    <col min="11" max="12" width="0" style="0" hidden="1" customWidth="1"/>
    <col min="13" max="16384" width="11.7109375" style="0" customWidth="1"/>
  </cols>
  <sheetData>
    <row r="1" spans="1:12" ht="32.25" customHeight="1">
      <c r="A1" s="124" t="s">
        <v>171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32.25" customHeight="1">
      <c r="A2" s="125" t="s">
        <v>172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33.75" customHeight="1">
      <c r="A3" s="126" t="s">
        <v>173</v>
      </c>
      <c r="B3" s="126"/>
      <c r="C3" s="126"/>
      <c r="D3" s="126"/>
      <c r="E3" s="126"/>
      <c r="F3" s="126"/>
      <c r="G3" s="126"/>
      <c r="H3" s="126"/>
      <c r="I3" s="127" t="s">
        <v>174</v>
      </c>
      <c r="J3" s="127"/>
      <c r="K3" s="127"/>
      <c r="L3" s="127"/>
    </row>
    <row r="4" spans="1:12" ht="33.75" customHeight="1">
      <c r="A4" s="139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33.75" customHeight="1">
      <c r="A5" s="129" t="s">
        <v>197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33.75" customHeight="1">
      <c r="A6" s="3" t="s">
        <v>176</v>
      </c>
      <c r="B6" s="3"/>
      <c r="C6" s="3"/>
      <c r="D6" s="3"/>
      <c r="E6" s="3"/>
      <c r="F6" s="3"/>
      <c r="G6" s="3" t="s">
        <v>177</v>
      </c>
      <c r="H6" s="3"/>
      <c r="I6" s="3" t="s">
        <v>178</v>
      </c>
      <c r="J6" s="3"/>
      <c r="K6" s="3"/>
      <c r="L6" s="3"/>
    </row>
    <row r="7" spans="1:12" ht="34.5" customHeight="1">
      <c r="A7" s="130" t="s">
        <v>179</v>
      </c>
      <c r="B7" s="131" t="s">
        <v>9</v>
      </c>
      <c r="C7" s="131"/>
      <c r="D7" s="131"/>
      <c r="E7" s="131"/>
      <c r="F7" s="131"/>
      <c r="G7" s="76">
        <f>G8+G9+G10</f>
        <v>84982.4</v>
      </c>
      <c r="H7" s="76"/>
      <c r="I7" s="76">
        <f>I8+I9+I10</f>
        <v>62912.13999999999</v>
      </c>
      <c r="J7" s="76"/>
      <c r="K7" s="76"/>
      <c r="L7" s="76"/>
    </row>
    <row r="8" spans="1:12" ht="24.75" customHeight="1">
      <c r="A8" s="75"/>
      <c r="B8" s="131" t="s">
        <v>180</v>
      </c>
      <c r="C8" s="131"/>
      <c r="D8" s="131"/>
      <c r="E8" s="131"/>
      <c r="F8" s="131"/>
      <c r="G8" s="132">
        <v>65933.4</v>
      </c>
      <c r="H8" s="132"/>
      <c r="I8" s="132">
        <f>32124.2+25758.11+1733.03-1030.9</f>
        <v>58584.439999999995</v>
      </c>
      <c r="J8" s="132"/>
      <c r="K8" s="132"/>
      <c r="L8" s="132"/>
    </row>
    <row r="9" spans="1:12" ht="24.75" customHeight="1">
      <c r="A9" s="75"/>
      <c r="B9" s="131" t="s">
        <v>181</v>
      </c>
      <c r="C9" s="131"/>
      <c r="D9" s="131"/>
      <c r="E9" s="131"/>
      <c r="F9" s="131"/>
      <c r="G9" s="140">
        <v>11709</v>
      </c>
      <c r="H9" s="140"/>
      <c r="I9" s="141">
        <f>2095.46+1789.09+169.9</f>
        <v>4054.4500000000003</v>
      </c>
      <c r="J9" s="141"/>
      <c r="K9" s="141"/>
      <c r="L9" s="141"/>
    </row>
    <row r="10" spans="1:12" ht="24.75" customHeight="1">
      <c r="A10" s="75"/>
      <c r="B10" s="131" t="s">
        <v>182</v>
      </c>
      <c r="C10" s="131"/>
      <c r="D10" s="131"/>
      <c r="E10" s="131"/>
      <c r="F10" s="131"/>
      <c r="G10" s="132">
        <f>G11+G12</f>
        <v>7340</v>
      </c>
      <c r="H10" s="132"/>
      <c r="I10" s="132">
        <f>I11+I12+I13</f>
        <v>273.25</v>
      </c>
      <c r="J10" s="132"/>
      <c r="K10" s="132"/>
      <c r="L10" s="132"/>
    </row>
    <row r="11" spans="1:12" ht="24.75" customHeight="1">
      <c r="A11" s="75"/>
      <c r="B11" s="135" t="s">
        <v>183</v>
      </c>
      <c r="C11" s="135"/>
      <c r="D11" s="135"/>
      <c r="E11" s="135"/>
      <c r="F11" s="135"/>
      <c r="G11" s="134"/>
      <c r="H11" s="134"/>
      <c r="I11" s="141"/>
      <c r="J11" s="141"/>
      <c r="K11" s="141"/>
      <c r="L11" s="141"/>
    </row>
    <row r="12" spans="1:12" ht="24.75" customHeight="1">
      <c r="A12" s="75"/>
      <c r="B12" s="135" t="s">
        <v>184</v>
      </c>
      <c r="C12" s="135"/>
      <c r="D12" s="135"/>
      <c r="E12" s="135"/>
      <c r="F12" s="135"/>
      <c r="G12" s="140">
        <v>7340</v>
      </c>
      <c r="H12" s="140"/>
      <c r="I12" s="142">
        <f>215.25+58</f>
        <v>273.25</v>
      </c>
      <c r="J12" s="142"/>
      <c r="K12" s="142"/>
      <c r="L12" s="142"/>
    </row>
    <row r="13" spans="1:12" ht="24.75" customHeight="1">
      <c r="A13" s="75"/>
      <c r="B13" s="135" t="s">
        <v>198</v>
      </c>
      <c r="C13" s="135"/>
      <c r="D13" s="135"/>
      <c r="E13" s="135"/>
      <c r="F13" s="135"/>
      <c r="G13" s="140"/>
      <c r="H13" s="140"/>
      <c r="I13" s="142"/>
      <c r="J13" s="142"/>
      <c r="K13" s="142"/>
      <c r="L13" s="142"/>
    </row>
    <row r="14" spans="1:12" ht="34.5" customHeight="1">
      <c r="A14" s="130" t="s">
        <v>185</v>
      </c>
      <c r="B14" s="131" t="s">
        <v>21</v>
      </c>
      <c r="C14" s="131"/>
      <c r="D14" s="131"/>
      <c r="E14" s="131"/>
      <c r="F14" s="131"/>
      <c r="G14" s="76">
        <f>G15+G19</f>
        <v>5000</v>
      </c>
      <c r="H14" s="76"/>
      <c r="I14" s="76">
        <f>I15+I19</f>
        <v>297</v>
      </c>
      <c r="J14" s="76"/>
      <c r="K14" s="76"/>
      <c r="L14" s="76"/>
    </row>
    <row r="15" spans="1:12" ht="24.75" customHeight="1">
      <c r="A15" s="130" t="s">
        <v>186</v>
      </c>
      <c r="B15" s="131" t="s">
        <v>187</v>
      </c>
      <c r="C15" s="131"/>
      <c r="D15" s="131"/>
      <c r="E15" s="131"/>
      <c r="F15" s="131"/>
      <c r="G15" s="132">
        <f>G16+G17+G18</f>
        <v>5000</v>
      </c>
      <c r="H15" s="132"/>
      <c r="I15" s="132">
        <f>I16+I17+I18</f>
        <v>297</v>
      </c>
      <c r="J15" s="132"/>
      <c r="K15" s="132"/>
      <c r="L15" s="132"/>
    </row>
    <row r="16" spans="1:12" ht="24.75" customHeight="1">
      <c r="A16" s="75"/>
      <c r="B16" s="135" t="s">
        <v>188</v>
      </c>
      <c r="C16" s="135"/>
      <c r="D16" s="135"/>
      <c r="E16" s="135"/>
      <c r="F16" s="135"/>
      <c r="G16" s="134"/>
      <c r="H16" s="134"/>
      <c r="I16" s="141"/>
      <c r="J16" s="141"/>
      <c r="K16" s="141"/>
      <c r="L16" s="141"/>
    </row>
    <row r="17" spans="1:12" ht="24.75" customHeight="1">
      <c r="A17" s="75"/>
      <c r="B17" s="135" t="s">
        <v>189</v>
      </c>
      <c r="C17" s="135"/>
      <c r="D17" s="135"/>
      <c r="E17" s="135"/>
      <c r="F17" s="135"/>
      <c r="G17" s="140">
        <v>5000</v>
      </c>
      <c r="H17" s="140"/>
      <c r="I17" s="142">
        <v>297</v>
      </c>
      <c r="J17" s="142"/>
      <c r="K17" s="142"/>
      <c r="L17" s="142"/>
    </row>
    <row r="18" spans="1:12" ht="24.75" customHeight="1">
      <c r="A18" s="75"/>
      <c r="B18" s="135" t="s">
        <v>190</v>
      </c>
      <c r="C18" s="135"/>
      <c r="D18" s="135"/>
      <c r="E18" s="135"/>
      <c r="F18" s="135"/>
      <c r="G18" s="134"/>
      <c r="H18" s="134"/>
      <c r="I18" s="134"/>
      <c r="J18" s="134"/>
      <c r="K18" s="134"/>
      <c r="L18" s="134"/>
    </row>
    <row r="19" spans="1:12" ht="24.75" customHeight="1">
      <c r="A19" s="130" t="s">
        <v>191</v>
      </c>
      <c r="B19" s="131" t="s">
        <v>192</v>
      </c>
      <c r="C19" s="131"/>
      <c r="D19" s="131"/>
      <c r="E19" s="131"/>
      <c r="F19" s="131"/>
      <c r="G19" s="134">
        <v>0</v>
      </c>
      <c r="H19" s="134"/>
      <c r="I19" s="134">
        <v>0</v>
      </c>
      <c r="J19" s="134"/>
      <c r="K19" s="134"/>
      <c r="L19" s="134"/>
    </row>
    <row r="20" spans="1:12" ht="24.75" customHeight="1">
      <c r="A20" s="75"/>
      <c r="B20" s="82" t="s">
        <v>193</v>
      </c>
      <c r="C20" s="82"/>
      <c r="D20" s="82"/>
      <c r="E20" s="82"/>
      <c r="F20" s="82"/>
      <c r="G20" s="76">
        <f>G7+G14</f>
        <v>89982.4</v>
      </c>
      <c r="H20" s="76"/>
      <c r="I20" s="76">
        <f>I7+I14</f>
        <v>63209.13999999999</v>
      </c>
      <c r="J20" s="76"/>
      <c r="K20" s="76"/>
      <c r="L20" s="76"/>
    </row>
    <row r="21" spans="1:12" ht="16.5" customHeight="1">
      <c r="A21" s="136" t="s">
        <v>194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</row>
    <row r="22" ht="10.5" customHeight="1"/>
    <row r="23" spans="1:10" ht="16.5" customHeight="1">
      <c r="A23" s="40">
        <f>'anexo 03'!A34:C34</f>
        <v>0</v>
      </c>
      <c r="B23" s="40"/>
      <c r="C23" s="40"/>
      <c r="D23" s="137"/>
      <c r="E23" s="137"/>
      <c r="F23" s="137"/>
      <c r="G23" s="137"/>
      <c r="H23" s="137"/>
      <c r="I23" s="137"/>
      <c r="J23" s="137"/>
    </row>
    <row r="24" spans="4:12" ht="12.75">
      <c r="D24" s="122"/>
      <c r="E24" s="122"/>
      <c r="F24" s="122"/>
      <c r="G24" s="122"/>
      <c r="I24" s="122"/>
      <c r="J24" s="122"/>
      <c r="K24" s="122"/>
      <c r="L24" s="122"/>
    </row>
    <row r="27" spans="1:11" ht="12.75" customHeight="1">
      <c r="A27" s="122" t="s">
        <v>32</v>
      </c>
      <c r="B27" s="122"/>
      <c r="C27" s="122"/>
      <c r="D27" s="122"/>
      <c r="E27" s="122"/>
      <c r="G27" s="122" t="s">
        <v>196</v>
      </c>
      <c r="H27" s="122"/>
      <c r="I27" s="122"/>
      <c r="J27" s="122"/>
      <c r="K27" s="122"/>
    </row>
    <row r="28" spans="2:3" ht="12.75">
      <c r="B28" s="123">
        <f>'anexo 02'!A27</f>
        <v>0</v>
      </c>
      <c r="C28" s="123"/>
    </row>
  </sheetData>
  <sheetProtection selectLockedCells="1" selectUnlockedCells="1"/>
  <mergeCells count="56">
    <mergeCell ref="A1:L1"/>
    <mergeCell ref="A2:L2"/>
    <mergeCell ref="A3:H3"/>
    <mergeCell ref="I3:L3"/>
    <mergeCell ref="A4:L4"/>
    <mergeCell ref="A5:L5"/>
    <mergeCell ref="A6:F6"/>
    <mergeCell ref="G6:H6"/>
    <mergeCell ref="I6:L6"/>
    <mergeCell ref="B7:F7"/>
    <mergeCell ref="G7:H7"/>
    <mergeCell ref="I7:L7"/>
    <mergeCell ref="B8:F8"/>
    <mergeCell ref="G8:H8"/>
    <mergeCell ref="I8:L8"/>
    <mergeCell ref="B9:F9"/>
    <mergeCell ref="G9:H9"/>
    <mergeCell ref="I9:L9"/>
    <mergeCell ref="B10:F10"/>
    <mergeCell ref="G10:H10"/>
    <mergeCell ref="I10:L10"/>
    <mergeCell ref="B11:F11"/>
    <mergeCell ref="G11:H11"/>
    <mergeCell ref="I11:L11"/>
    <mergeCell ref="B12:F12"/>
    <mergeCell ref="G12:H12"/>
    <mergeCell ref="I12:L12"/>
    <mergeCell ref="B13:E13"/>
    <mergeCell ref="G13:H13"/>
    <mergeCell ref="I13:L13"/>
    <mergeCell ref="B14:F14"/>
    <mergeCell ref="G14:H14"/>
    <mergeCell ref="I14:L14"/>
    <mergeCell ref="B15:F15"/>
    <mergeCell ref="G15:H15"/>
    <mergeCell ref="I15:L15"/>
    <mergeCell ref="B16:F16"/>
    <mergeCell ref="G16:H16"/>
    <mergeCell ref="I16:L16"/>
    <mergeCell ref="B17:F17"/>
    <mergeCell ref="G17:H17"/>
    <mergeCell ref="I17:L17"/>
    <mergeCell ref="B18:F18"/>
    <mergeCell ref="G18:H18"/>
    <mergeCell ref="I18:L18"/>
    <mergeCell ref="B19:F19"/>
    <mergeCell ref="G19:H19"/>
    <mergeCell ref="I19:L19"/>
    <mergeCell ref="B20:F20"/>
    <mergeCell ref="G20:H20"/>
    <mergeCell ref="I20:L20"/>
    <mergeCell ref="A21:L21"/>
    <mergeCell ref="A23:C23"/>
    <mergeCell ref="A27:E27"/>
    <mergeCell ref="G27:K27"/>
    <mergeCell ref="B28:C28"/>
  </mergeCells>
  <printOptions/>
  <pageMargins left="0.7875" right="0.7875" top="0.6590277777777778" bottom="0.6590277777777778" header="0.39375" footer="0.393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  <drawing r:id="rId3"/>
  <legacyDrawing r:id="rId2"/>
  <oleObjects>
    <oleObject progId="Microsoft Word-Dokument" shapeId="5150214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G15" sqref="G15"/>
    </sheetView>
  </sheetViews>
  <sheetFormatPr defaultColWidth="9.140625" defaultRowHeight="13.5" customHeight="1"/>
  <cols>
    <col min="1" max="1" width="5.421875" style="0" customWidth="1"/>
    <col min="5" max="5" width="10.7109375" style="0" customWidth="1"/>
    <col min="6" max="6" width="5.421875" style="0" customWidth="1"/>
    <col min="7" max="7" width="13.8515625" style="0" customWidth="1"/>
    <col min="8" max="8" width="12.57421875" style="0" customWidth="1"/>
    <col min="9" max="9" width="13.8515625" style="0" customWidth="1"/>
    <col min="10" max="10" width="13.140625" style="0" customWidth="1"/>
    <col min="11" max="11" width="13.8515625" style="0" customWidth="1"/>
    <col min="12" max="12" width="17.421875" style="0" customWidth="1"/>
  </cols>
  <sheetData>
    <row r="1" spans="1:14" ht="33" customHeight="1">
      <c r="A1" s="124" t="s">
        <v>199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43"/>
      <c r="N1" s="143"/>
    </row>
    <row r="2" spans="1:14" ht="33" customHeight="1">
      <c r="A2" s="125" t="s">
        <v>200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43"/>
      <c r="N2" s="143"/>
    </row>
    <row r="3" spans="1:14" ht="16.5" customHeight="1">
      <c r="A3" s="3" t="s">
        <v>201</v>
      </c>
      <c r="B3" s="3" t="s">
        <v>202</v>
      </c>
      <c r="C3" s="3"/>
      <c r="D3" s="3"/>
      <c r="E3" s="3"/>
      <c r="F3" s="3" t="s">
        <v>203</v>
      </c>
      <c r="G3" s="144" t="s">
        <v>204</v>
      </c>
      <c r="H3" s="144"/>
      <c r="I3" s="144" t="s">
        <v>205</v>
      </c>
      <c r="J3" s="144"/>
      <c r="K3" s="144" t="s">
        <v>206</v>
      </c>
      <c r="L3" s="144"/>
      <c r="M3" s="145"/>
      <c r="N3" s="145"/>
    </row>
    <row r="4" spans="1:14" ht="15" customHeight="1">
      <c r="A4" s="3"/>
      <c r="B4" s="3"/>
      <c r="C4" s="3"/>
      <c r="D4" s="3"/>
      <c r="E4" s="3"/>
      <c r="F4" s="3"/>
      <c r="G4" s="144"/>
      <c r="H4" s="144"/>
      <c r="I4" s="144"/>
      <c r="J4" s="144"/>
      <c r="K4" s="144"/>
      <c r="L4" s="144"/>
      <c r="M4" s="146"/>
      <c r="N4" s="146"/>
    </row>
    <row r="5" spans="1:12" ht="12.75" customHeight="1">
      <c r="A5" s="3"/>
      <c r="B5" s="3"/>
      <c r="C5" s="3"/>
      <c r="D5" s="3"/>
      <c r="E5" s="3"/>
      <c r="F5" s="3"/>
      <c r="G5" s="147" t="s">
        <v>207</v>
      </c>
      <c r="H5" s="148" t="s">
        <v>208</v>
      </c>
      <c r="I5" s="147" t="s">
        <v>209</v>
      </c>
      <c r="J5" s="148" t="s">
        <v>208</v>
      </c>
      <c r="K5" s="147" t="s">
        <v>209</v>
      </c>
      <c r="L5" s="148" t="s">
        <v>208</v>
      </c>
    </row>
    <row r="6" spans="1:12" s="152" customFormat="1" ht="39" customHeight="1">
      <c r="A6" s="149" t="s">
        <v>210</v>
      </c>
      <c r="B6" s="150" t="s">
        <v>211</v>
      </c>
      <c r="C6" s="150"/>
      <c r="D6" s="150"/>
      <c r="E6" s="150"/>
      <c r="F6" s="149" t="s">
        <v>210</v>
      </c>
      <c r="G6" s="151" t="s">
        <v>212</v>
      </c>
      <c r="H6" s="151"/>
      <c r="I6" s="151" t="s">
        <v>213</v>
      </c>
      <c r="J6" s="151"/>
      <c r="K6" s="151" t="s">
        <v>214</v>
      </c>
      <c r="L6" s="151"/>
    </row>
    <row r="7" spans="1:12" s="152" customFormat="1" ht="27.75" customHeight="1">
      <c r="A7" s="149" t="s">
        <v>215</v>
      </c>
      <c r="B7" s="153" t="s">
        <v>216</v>
      </c>
      <c r="C7" s="153"/>
      <c r="D7" s="153"/>
      <c r="E7" s="153"/>
      <c r="F7" s="149" t="s">
        <v>210</v>
      </c>
      <c r="G7" s="151" t="s">
        <v>217</v>
      </c>
      <c r="H7" s="151"/>
      <c r="I7" s="151" t="s">
        <v>218</v>
      </c>
      <c r="J7" s="151"/>
      <c r="K7" s="151" t="s">
        <v>219</v>
      </c>
      <c r="L7" s="151"/>
    </row>
    <row r="8" spans="1:12" s="152" customFormat="1" ht="35.25" customHeight="1">
      <c r="A8" s="149" t="s">
        <v>220</v>
      </c>
      <c r="B8" s="153" t="s">
        <v>221</v>
      </c>
      <c r="C8" s="153"/>
      <c r="D8" s="153"/>
      <c r="E8" s="153"/>
      <c r="F8" s="149" t="s">
        <v>210</v>
      </c>
      <c r="G8" s="151" t="s">
        <v>222</v>
      </c>
      <c r="H8" s="151"/>
      <c r="I8" s="151" t="s">
        <v>223</v>
      </c>
      <c r="J8" s="151"/>
      <c r="K8" s="151" t="s">
        <v>224</v>
      </c>
      <c r="L8" s="151"/>
    </row>
    <row r="9" spans="1:12" s="152" customFormat="1" ht="35.25" customHeight="1">
      <c r="A9" s="149" t="s">
        <v>225</v>
      </c>
      <c r="B9" s="153" t="s">
        <v>226</v>
      </c>
      <c r="C9" s="153"/>
      <c r="D9" s="153"/>
      <c r="E9" s="153"/>
      <c r="F9" s="149" t="s">
        <v>210</v>
      </c>
      <c r="G9" s="151" t="s">
        <v>227</v>
      </c>
      <c r="H9" s="151"/>
      <c r="I9" s="151" t="s">
        <v>228</v>
      </c>
      <c r="J9" s="151"/>
      <c r="K9" s="151" t="s">
        <v>229</v>
      </c>
      <c r="L9" s="151"/>
    </row>
    <row r="10" spans="1:12" s="152" customFormat="1" ht="35.25" customHeight="1">
      <c r="A10" s="149" t="s">
        <v>230</v>
      </c>
      <c r="B10" s="153" t="s">
        <v>231</v>
      </c>
      <c r="C10" s="153"/>
      <c r="D10" s="153"/>
      <c r="E10" s="153"/>
      <c r="F10" s="149" t="s">
        <v>210</v>
      </c>
      <c r="G10" s="151" t="s">
        <v>232</v>
      </c>
      <c r="H10" s="151" t="e">
        <f>F10*G10</f>
        <v>#VALUE!</v>
      </c>
      <c r="I10" s="151" t="s">
        <v>233</v>
      </c>
      <c r="J10" s="151" t="e">
        <f>F10*I10</f>
        <v>#VALUE!</v>
      </c>
      <c r="K10" s="151" t="s">
        <v>234</v>
      </c>
      <c r="L10" s="151" t="e">
        <f>H10*K10</f>
        <v>#VALUE!</v>
      </c>
    </row>
    <row r="11" spans="1:12" s="152" customFormat="1" ht="27.75" customHeight="1">
      <c r="A11" s="149" t="s">
        <v>235</v>
      </c>
      <c r="B11" s="150" t="s">
        <v>236</v>
      </c>
      <c r="C11" s="150"/>
      <c r="D11" s="150"/>
      <c r="E11" s="150"/>
      <c r="F11" s="149" t="s">
        <v>210</v>
      </c>
      <c r="G11" s="154" t="s">
        <v>237</v>
      </c>
      <c r="H11" s="154"/>
      <c r="I11" s="151" t="s">
        <v>238</v>
      </c>
      <c r="J11" s="151"/>
      <c r="K11" s="151" t="s">
        <v>239</v>
      </c>
      <c r="L11" s="151"/>
    </row>
    <row r="12" spans="1:12" s="152" customFormat="1" ht="27.75" customHeight="1">
      <c r="A12" s="149" t="s">
        <v>240</v>
      </c>
      <c r="B12" s="153" t="s">
        <v>241</v>
      </c>
      <c r="C12" s="153"/>
      <c r="D12" s="153"/>
      <c r="E12" s="153"/>
      <c r="F12" s="149" t="s">
        <v>210</v>
      </c>
      <c r="G12" s="151" t="s">
        <v>242</v>
      </c>
      <c r="H12" s="151" t="e">
        <f>F12*G12</f>
        <v>#VALUE!</v>
      </c>
      <c r="I12" s="155" t="s">
        <v>243</v>
      </c>
      <c r="J12" s="155" t="e">
        <f>F12*I12</f>
        <v>#VALUE!</v>
      </c>
      <c r="K12" s="151" t="s">
        <v>244</v>
      </c>
      <c r="L12" s="151" t="e">
        <f>H12*K12</f>
        <v>#VALUE!</v>
      </c>
    </row>
    <row r="13" spans="1:12" s="152" customFormat="1" ht="27.75" customHeight="1">
      <c r="A13" s="149" t="s">
        <v>245</v>
      </c>
      <c r="B13" s="153" t="s">
        <v>246</v>
      </c>
      <c r="C13" s="153"/>
      <c r="D13" s="153"/>
      <c r="E13" s="153"/>
      <c r="F13" s="149" t="s">
        <v>210</v>
      </c>
      <c r="G13" s="156" t="s">
        <v>247</v>
      </c>
      <c r="H13" s="156"/>
      <c r="I13" s="151" t="s">
        <v>248</v>
      </c>
      <c r="J13" s="151"/>
      <c r="K13" s="151" t="s">
        <v>249</v>
      </c>
      <c r="L13" s="151"/>
    </row>
    <row r="14" spans="1:12" s="152" customFormat="1" ht="35.25" customHeight="1">
      <c r="A14" s="149" t="s">
        <v>250</v>
      </c>
      <c r="B14" s="153" t="s">
        <v>251</v>
      </c>
      <c r="C14" s="153"/>
      <c r="D14" s="153"/>
      <c r="E14" s="153"/>
      <c r="F14" s="149" t="s">
        <v>215</v>
      </c>
      <c r="G14" s="151" t="s">
        <v>252</v>
      </c>
      <c r="H14" s="151" t="e">
        <f>F14*G14</f>
        <v>#VALUE!</v>
      </c>
      <c r="I14" s="151" t="s">
        <v>253</v>
      </c>
      <c r="J14" s="151" t="e">
        <f>F14*I14</f>
        <v>#VALUE!</v>
      </c>
      <c r="K14" s="151" t="s">
        <v>254</v>
      </c>
      <c r="L14" s="151"/>
    </row>
    <row r="15" spans="1:12" s="152" customFormat="1" ht="27.75" customHeight="1">
      <c r="A15" s="157" t="s">
        <v>255</v>
      </c>
      <c r="B15" s="158" t="s">
        <v>256</v>
      </c>
      <c r="C15" s="158"/>
      <c r="D15" s="158"/>
      <c r="E15" s="158"/>
      <c r="F15" s="159" t="s">
        <v>210</v>
      </c>
      <c r="G15" s="160" t="s">
        <v>257</v>
      </c>
      <c r="H15" s="160"/>
      <c r="I15" s="161" t="s">
        <v>258</v>
      </c>
      <c r="J15" s="161"/>
      <c r="K15" s="162" t="s">
        <v>259</v>
      </c>
      <c r="L15" s="162"/>
    </row>
    <row r="16" spans="1:12" s="152" customFormat="1" ht="35.25" customHeight="1">
      <c r="A16" s="163" t="s">
        <v>260</v>
      </c>
      <c r="B16" s="164" t="s">
        <v>261</v>
      </c>
      <c r="C16" s="164"/>
      <c r="D16" s="164"/>
      <c r="E16" s="164"/>
      <c r="F16" s="163" t="s">
        <v>210</v>
      </c>
      <c r="G16" s="165" t="s">
        <v>262</v>
      </c>
      <c r="H16" s="165" t="e">
        <f>F16*G16</f>
        <v>#VALUE!</v>
      </c>
      <c r="I16" s="165" t="s">
        <v>263</v>
      </c>
      <c r="J16" s="165" t="e">
        <f>F16*I16</f>
        <v>#VALUE!</v>
      </c>
      <c r="K16" s="165" t="s">
        <v>264</v>
      </c>
      <c r="L16" s="165" t="e">
        <f>H16*K16</f>
        <v>#VALUE!</v>
      </c>
    </row>
    <row r="17" spans="1:12" s="152" customFormat="1" ht="38.25" customHeight="1">
      <c r="A17" s="163" t="s">
        <v>265</v>
      </c>
      <c r="B17" s="166" t="s">
        <v>266</v>
      </c>
      <c r="C17" s="166"/>
      <c r="D17" s="166"/>
      <c r="E17" s="166"/>
      <c r="F17" s="163" t="s">
        <v>210</v>
      </c>
      <c r="G17" s="165" t="s">
        <v>267</v>
      </c>
      <c r="H17" s="165"/>
      <c r="I17" s="165" t="s">
        <v>268</v>
      </c>
      <c r="J17" s="165"/>
      <c r="K17" s="165" t="s">
        <v>269</v>
      </c>
      <c r="L17" s="165"/>
    </row>
    <row r="18" spans="1:12" s="152" customFormat="1" ht="55.5" customHeight="1">
      <c r="A18" s="163" t="s">
        <v>270</v>
      </c>
      <c r="B18" s="166" t="s">
        <v>271</v>
      </c>
      <c r="C18" s="166"/>
      <c r="D18" s="166"/>
      <c r="E18" s="166"/>
      <c r="F18" s="163" t="s">
        <v>210</v>
      </c>
      <c r="G18" s="165" t="s">
        <v>272</v>
      </c>
      <c r="H18" s="165"/>
      <c r="I18" s="165" t="s">
        <v>273</v>
      </c>
      <c r="J18" s="165"/>
      <c r="K18" s="167" t="s">
        <v>274</v>
      </c>
      <c r="L18" s="167"/>
    </row>
    <row r="19" spans="1:12" s="152" customFormat="1" ht="36.75" customHeight="1">
      <c r="A19" s="163" t="s">
        <v>275</v>
      </c>
      <c r="B19" s="168" t="s">
        <v>168</v>
      </c>
      <c r="C19" s="168"/>
      <c r="D19" s="168"/>
      <c r="E19" s="168"/>
      <c r="F19" s="163" t="s">
        <v>210</v>
      </c>
      <c r="G19" s="169" t="s">
        <v>276</v>
      </c>
      <c r="H19" s="169"/>
      <c r="I19" s="165" t="s">
        <v>277</v>
      </c>
      <c r="J19" s="165"/>
      <c r="K19" s="167" t="s">
        <v>277</v>
      </c>
      <c r="L19" s="167"/>
    </row>
    <row r="20" spans="1:12" s="152" customFormat="1" ht="36.75" customHeight="1">
      <c r="A20" s="163" t="s">
        <v>278</v>
      </c>
      <c r="B20" s="168" t="s">
        <v>169</v>
      </c>
      <c r="C20" s="168"/>
      <c r="D20" s="168"/>
      <c r="E20" s="168"/>
      <c r="F20" s="163" t="s">
        <v>225</v>
      </c>
      <c r="G20" s="169" t="s">
        <v>279</v>
      </c>
      <c r="H20" s="169"/>
      <c r="I20" s="165" t="s">
        <v>277</v>
      </c>
      <c r="J20" s="165"/>
      <c r="K20" s="167" t="s">
        <v>277</v>
      </c>
      <c r="L20" s="167"/>
    </row>
    <row r="21" spans="1:12" ht="24.75" customHeight="1">
      <c r="A21" s="100">
        <v>16</v>
      </c>
      <c r="B21" s="168" t="s">
        <v>280</v>
      </c>
      <c r="C21" s="168"/>
      <c r="D21" s="168"/>
      <c r="E21" s="168"/>
      <c r="F21" s="60">
        <v>1</v>
      </c>
      <c r="G21" s="170" t="s">
        <v>281</v>
      </c>
      <c r="H21" s="170"/>
      <c r="I21" s="170" t="s">
        <v>282</v>
      </c>
      <c r="J21" s="170"/>
      <c r="K21" s="101" t="s">
        <v>283</v>
      </c>
      <c r="L21" s="101"/>
    </row>
    <row r="22" spans="1:12" ht="24.75" customHeight="1">
      <c r="A22" s="60">
        <v>17</v>
      </c>
      <c r="B22" s="60" t="s">
        <v>167</v>
      </c>
      <c r="C22" s="60"/>
      <c r="D22" s="60"/>
      <c r="E22" s="60"/>
      <c r="F22" s="60">
        <v>1</v>
      </c>
      <c r="G22" s="170" t="s">
        <v>284</v>
      </c>
      <c r="H22" s="170"/>
      <c r="I22" s="170" t="s">
        <v>285</v>
      </c>
      <c r="J22" s="170"/>
      <c r="K22" s="101" t="s">
        <v>286</v>
      </c>
      <c r="L22" s="101"/>
    </row>
    <row r="23" spans="1:12" ht="27.75" customHeight="1">
      <c r="A23" s="171" t="s">
        <v>287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ht="27.75" customHeight="1">
      <c r="A24" s="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22.5" customHeight="1">
      <c r="A25" s="122">
        <f>'anexo 03'!A34:C34</f>
        <v>0</v>
      </c>
      <c r="B25" s="122"/>
      <c r="C25" s="122"/>
      <c r="H25" s="122"/>
      <c r="I25" s="122"/>
      <c r="J25" s="122"/>
      <c r="K25" s="122"/>
      <c r="L25" s="122"/>
    </row>
    <row r="26" spans="8:12" ht="12.75">
      <c r="H26" s="122" t="s">
        <v>288</v>
      </c>
      <c r="I26" s="122"/>
      <c r="J26" s="122"/>
      <c r="K26" s="122"/>
      <c r="L26" s="122"/>
    </row>
    <row r="27" spans="8:12" ht="12.75">
      <c r="H27" s="123" t="s">
        <v>289</v>
      </c>
      <c r="I27" s="123"/>
      <c r="J27" s="123"/>
      <c r="K27" s="123"/>
      <c r="L27" s="123"/>
    </row>
  </sheetData>
  <sheetProtection selectLockedCells="1" selectUnlockedCells="1"/>
  <mergeCells count="81">
    <mergeCell ref="A1:L1"/>
    <mergeCell ref="A2:L2"/>
    <mergeCell ref="A3:A5"/>
    <mergeCell ref="B3:E5"/>
    <mergeCell ref="F3:F5"/>
    <mergeCell ref="G3:H4"/>
    <mergeCell ref="I3:J4"/>
    <mergeCell ref="K3:L4"/>
    <mergeCell ref="B6:E6"/>
    <mergeCell ref="G6:H6"/>
    <mergeCell ref="I6:J6"/>
    <mergeCell ref="K6:L6"/>
    <mergeCell ref="B7:E7"/>
    <mergeCell ref="G7:H7"/>
    <mergeCell ref="I7:J7"/>
    <mergeCell ref="K7:L7"/>
    <mergeCell ref="B8:E8"/>
    <mergeCell ref="G8:H8"/>
    <mergeCell ref="I8:J8"/>
    <mergeCell ref="K8:L8"/>
    <mergeCell ref="B9:E9"/>
    <mergeCell ref="G9:H9"/>
    <mergeCell ref="I9:J9"/>
    <mergeCell ref="K9:L9"/>
    <mergeCell ref="B10:E10"/>
    <mergeCell ref="G10:H10"/>
    <mergeCell ref="I10:J10"/>
    <mergeCell ref="K10:L10"/>
    <mergeCell ref="B11:E11"/>
    <mergeCell ref="G11:H11"/>
    <mergeCell ref="I11:J11"/>
    <mergeCell ref="K11:L11"/>
    <mergeCell ref="B12:E12"/>
    <mergeCell ref="G12:H12"/>
    <mergeCell ref="I12:J12"/>
    <mergeCell ref="K12:L12"/>
    <mergeCell ref="B13:E13"/>
    <mergeCell ref="G13:H13"/>
    <mergeCell ref="I13:J13"/>
    <mergeCell ref="K13:L13"/>
    <mergeCell ref="B14:E14"/>
    <mergeCell ref="G14:H14"/>
    <mergeCell ref="I14:J14"/>
    <mergeCell ref="K14:L14"/>
    <mergeCell ref="B15:E15"/>
    <mergeCell ref="G15:H15"/>
    <mergeCell ref="I15:J15"/>
    <mergeCell ref="K15:L15"/>
    <mergeCell ref="B16:E16"/>
    <mergeCell ref="G16:H16"/>
    <mergeCell ref="I16:J16"/>
    <mergeCell ref="K16:L16"/>
    <mergeCell ref="B17:E17"/>
    <mergeCell ref="G17:H17"/>
    <mergeCell ref="I17:J17"/>
    <mergeCell ref="K17:L17"/>
    <mergeCell ref="B18:E18"/>
    <mergeCell ref="G18:H18"/>
    <mergeCell ref="I18:J18"/>
    <mergeCell ref="K18:L18"/>
    <mergeCell ref="B19:E19"/>
    <mergeCell ref="G19:H19"/>
    <mergeCell ref="I19:J19"/>
    <mergeCell ref="K19:L19"/>
    <mergeCell ref="B20:E20"/>
    <mergeCell ref="G20:H20"/>
    <mergeCell ref="I20:J20"/>
    <mergeCell ref="K20:L20"/>
    <mergeCell ref="B21:E21"/>
    <mergeCell ref="G21:H21"/>
    <mergeCell ref="I21:J21"/>
    <mergeCell ref="K21:L21"/>
    <mergeCell ref="B22:E22"/>
    <mergeCell ref="G22:H22"/>
    <mergeCell ref="I22:J22"/>
    <mergeCell ref="K22:L22"/>
    <mergeCell ref="A23:L23"/>
    <mergeCell ref="A25:C25"/>
    <mergeCell ref="H25:L25"/>
    <mergeCell ref="H26:L26"/>
    <mergeCell ref="H27:L27"/>
  </mergeCells>
  <printOptions/>
  <pageMargins left="0.7875" right="0.393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Roman,Regular"&amp;12Página &amp;P</oddFooter>
  </headerFooter>
  <drawing r:id="rId4"/>
  <legacyDrawing r:id="rId3"/>
  <oleObjects>
    <oleObject progId="Microsoft Word-Dokument" shapeId="449342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Centro Universitario UNIVATES Centro Universitário UNIVATES</cp:lastModifiedBy>
  <cp:lastPrinted>2012-06-29T11:30:13Z</cp:lastPrinted>
  <dcterms:modified xsi:type="dcterms:W3CDTF">2012-06-29T12:24:39Z</dcterms:modified>
  <cp:category/>
  <cp:version/>
  <cp:contentType/>
  <cp:contentStatus/>
  <cp:revision>20</cp:revision>
</cp:coreProperties>
</file>