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/Downloads/"/>
    </mc:Choice>
  </mc:AlternateContent>
  <xr:revisionPtr revIDLastSave="0" documentId="8_{0AA1D31A-0A36-8846-9994-2D38B0A93E3E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Avaliação de CV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8" i="1" l="1"/>
  <c r="D8" i="1"/>
  <c r="F8" i="1"/>
  <c r="K59" i="1"/>
  <c r="K63" i="1"/>
  <c r="H51" i="1"/>
  <c r="H48" i="1"/>
  <c r="C35" i="1"/>
  <c r="D35" i="1"/>
  <c r="E35" i="1"/>
  <c r="F35" i="1"/>
  <c r="G35" i="1"/>
  <c r="H35" i="1"/>
  <c r="I35" i="1"/>
  <c r="J35" i="1"/>
  <c r="K35" i="1"/>
  <c r="B35" i="1"/>
  <c r="L46" i="1" l="1"/>
  <c r="E8" i="1" s="1"/>
  <c r="C23" i="1"/>
  <c r="D23" i="1"/>
  <c r="E23" i="1"/>
  <c r="F23" i="1"/>
  <c r="G23" i="1"/>
  <c r="H23" i="1"/>
  <c r="I23" i="1"/>
  <c r="J23" i="1"/>
  <c r="K23" i="1"/>
  <c r="B23" i="1"/>
  <c r="C14" i="1"/>
  <c r="D14" i="1"/>
  <c r="E14" i="1"/>
  <c r="F14" i="1"/>
  <c r="G14" i="1"/>
  <c r="H14" i="1"/>
  <c r="I14" i="1"/>
  <c r="J14" i="1"/>
  <c r="K14" i="1"/>
  <c r="B14" i="1"/>
  <c r="K96" i="1"/>
  <c r="J99" i="1"/>
  <c r="K99" i="1"/>
  <c r="H89" i="1"/>
  <c r="I89" i="1"/>
  <c r="J89" i="1"/>
  <c r="K89" i="1"/>
  <c r="C92" i="1"/>
  <c r="D92" i="1"/>
  <c r="E92" i="1"/>
  <c r="F92" i="1"/>
  <c r="G92" i="1"/>
  <c r="H92" i="1"/>
  <c r="I92" i="1"/>
  <c r="J92" i="1"/>
  <c r="K92" i="1"/>
  <c r="B92" i="1"/>
  <c r="G89" i="1"/>
  <c r="F89" i="1"/>
  <c r="E89" i="1"/>
  <c r="D89" i="1"/>
  <c r="C89" i="1"/>
  <c r="B89" i="1"/>
  <c r="C84" i="1"/>
  <c r="D84" i="1"/>
  <c r="D79" i="1" s="1"/>
  <c r="E84" i="1"/>
  <c r="F84" i="1"/>
  <c r="G84" i="1"/>
  <c r="H84" i="1"/>
  <c r="I84" i="1"/>
  <c r="J84" i="1"/>
  <c r="K84" i="1"/>
  <c r="C83" i="1"/>
  <c r="D83" i="1"/>
  <c r="E83" i="1"/>
  <c r="F83" i="1"/>
  <c r="G83" i="1"/>
  <c r="H83" i="1"/>
  <c r="I83" i="1"/>
  <c r="J83" i="1"/>
  <c r="K83" i="1"/>
  <c r="C74" i="1"/>
  <c r="D74" i="1"/>
  <c r="E74" i="1"/>
  <c r="F74" i="1"/>
  <c r="G74" i="1"/>
  <c r="H74" i="1"/>
  <c r="I74" i="1"/>
  <c r="J74" i="1"/>
  <c r="K74" i="1"/>
  <c r="B83" i="1"/>
  <c r="B74" i="1"/>
  <c r="K75" i="1"/>
  <c r="B84" i="1"/>
  <c r="K79" i="1"/>
  <c r="J79" i="1"/>
  <c r="I79" i="1"/>
  <c r="H79" i="1"/>
  <c r="G79" i="1"/>
  <c r="F79" i="1"/>
  <c r="E79" i="1"/>
  <c r="C79" i="1"/>
  <c r="C75" i="1"/>
  <c r="D75" i="1"/>
  <c r="E75" i="1"/>
  <c r="F75" i="1"/>
  <c r="G75" i="1"/>
  <c r="H75" i="1"/>
  <c r="I75" i="1"/>
  <c r="J75" i="1"/>
  <c r="C70" i="1"/>
  <c r="B75" i="1"/>
  <c r="K70" i="1"/>
  <c r="K43" i="1"/>
  <c r="K40" i="1"/>
  <c r="K31" i="1"/>
  <c r="I99" i="1"/>
  <c r="H99" i="1"/>
  <c r="G99" i="1"/>
  <c r="F99" i="1"/>
  <c r="E99" i="1"/>
  <c r="D99" i="1"/>
  <c r="D96" i="1" s="1"/>
  <c r="C99" i="1"/>
  <c r="B99" i="1"/>
  <c r="J96" i="1"/>
  <c r="I96" i="1"/>
  <c r="H96" i="1"/>
  <c r="G96" i="1"/>
  <c r="F96" i="1"/>
  <c r="E96" i="1"/>
  <c r="C96" i="1"/>
  <c r="B96" i="1"/>
  <c r="J70" i="1"/>
  <c r="I70" i="1"/>
  <c r="H70" i="1"/>
  <c r="G70" i="1"/>
  <c r="F70" i="1"/>
  <c r="E70" i="1"/>
  <c r="D70" i="1"/>
  <c r="K34" i="1" l="1"/>
  <c r="L29" i="1" s="1"/>
  <c r="L12" i="1"/>
  <c r="B8" i="1" s="1"/>
  <c r="K94" i="1"/>
  <c r="K87" i="1"/>
  <c r="B79" i="1"/>
  <c r="B70" i="1"/>
  <c r="L21" i="1"/>
  <c r="K68" i="1" l="1"/>
  <c r="L57" i="1" s="1"/>
  <c r="G8" i="1" l="1"/>
</calcChain>
</file>

<file path=xl/sharedStrings.xml><?xml version="1.0" encoding="utf-8"?>
<sst xmlns="http://schemas.openxmlformats.org/spreadsheetml/2006/main" count="109" uniqueCount="65">
  <si>
    <t>Nome do candidato</t>
  </si>
  <si>
    <t>E-mail</t>
  </si>
  <si>
    <t>Total geral de pontos:</t>
  </si>
  <si>
    <t>Total</t>
  </si>
  <si>
    <t>Parciais nos itens:</t>
  </si>
  <si>
    <t>1. Experiência profissional</t>
  </si>
  <si>
    <t>Pontos Consolidados</t>
  </si>
  <si>
    <t>Multiplicador</t>
  </si>
  <si>
    <t>Maximo</t>
  </si>
  <si>
    <t>N° de meses</t>
  </si>
  <si>
    <t>Documento n°</t>
  </si>
  <si>
    <t>Documento no.</t>
  </si>
  <si>
    <t>Pontos</t>
  </si>
  <si>
    <t>N° de pontos</t>
  </si>
  <si>
    <t>Tipo de participação</t>
  </si>
  <si>
    <t>Abrangência</t>
  </si>
  <si>
    <t>Nacional</t>
  </si>
  <si>
    <t>Internacional</t>
  </si>
  <si>
    <t>5. Produção Científica</t>
  </si>
  <si>
    <t>FI ≥ 4,0</t>
  </si>
  <si>
    <t>FI ≥ 2,9 e &lt; 4,0</t>
  </si>
  <si>
    <t>FI ≥ 1,8 e &lt; 2,9</t>
  </si>
  <si>
    <t>Co-autor</t>
  </si>
  <si>
    <t>N°de pontos</t>
  </si>
  <si>
    <t>FI ≥ 1,1 e &lt; 1,8</t>
  </si>
  <si>
    <t>Extrato Qualis</t>
  </si>
  <si>
    <t>FI ≥ 0,5 e &lt; 1,1</t>
  </si>
  <si>
    <t>Autoria</t>
  </si>
  <si>
    <t>Fator Qualis</t>
  </si>
  <si>
    <t>Fator Autoria</t>
  </si>
  <si>
    <t>Solicitada</t>
  </si>
  <si>
    <t>Estágio da Patente</t>
  </si>
  <si>
    <t>Concedida</t>
  </si>
  <si>
    <t>Fator Estágio</t>
  </si>
  <si>
    <t>Estágio</t>
  </si>
  <si>
    <t>Colaborador</t>
  </si>
  <si>
    <t>3.2 Participação em evento científico nas áreas de concentração do Programa.</t>
  </si>
  <si>
    <t>3.3 Ministrante de palestra nas áreas de concentração do Programa.</t>
  </si>
  <si>
    <t>4. Qualificaçao e aperfeiçoamento</t>
  </si>
  <si>
    <t>5.1 Apresentação oral ou na forma de pôster de trabalho em evento científico nas áreas de concentração do Programa.</t>
  </si>
  <si>
    <t>Pontos Consolidados:</t>
  </si>
  <si>
    <t>5.2 Publicação de resumos em anais de eventos científicos nas áreas de concentração do Programa.</t>
  </si>
  <si>
    <t>1° Autor ou autor correspondente</t>
  </si>
  <si>
    <t>FI ≥ 0,0 e &lt; 0,5 + indexado na Scielo</t>
  </si>
  <si>
    <t>5.3 Publicação de artigo científico em periódico.</t>
  </si>
  <si>
    <t>5.5 Produção de patente</t>
  </si>
  <si>
    <t>LI ou CL</t>
  </si>
  <si>
    <t>Fator LI ou CL</t>
  </si>
  <si>
    <t>LI1</t>
  </si>
  <si>
    <t>LI2</t>
  </si>
  <si>
    <t>CL1</t>
  </si>
  <si>
    <t>CL2</t>
  </si>
  <si>
    <t>CL3</t>
  </si>
  <si>
    <t>LI3</t>
  </si>
  <si>
    <t>5.4 Publicação de livros (LI) e/ou capítulos de livro (CL) nas áreas de concentração do Programa.</t>
  </si>
  <si>
    <t>O preenchimento desta planilha é para facilitar o processo de identificação e validação dos documentos comprobatórios entregues no ato de inscrição no processo seletivo. Esta planilha é um espelho do Detalhamento da análise do Currículo Lattes que consta no edital de seleção vigente. Casos omissos serão avaliados e decididos pelo Conselho de Professores do PPGBiotec.</t>
  </si>
  <si>
    <t>Planilha de avaliação de currículo - Processo seletivo para Doutorado em Biotecnologia</t>
  </si>
  <si>
    <t>Bolsista</t>
  </si>
  <si>
    <t>Pesquisador</t>
  </si>
  <si>
    <t>3.1 Participação, como membro avaliador, em banca de trabalho de conclusão de curso de graduação ou pós-graduação lato sensu.</t>
  </si>
  <si>
    <t>3.4 Ministrante de cursos, oficinas ou minicursos, com duração mínima de 2 (duas) horas, nas áreas de concentração do Programa.</t>
  </si>
  <si>
    <t xml:space="preserve">3. Participação em bancas e eventos. Ministrante de palestras ou cursos. </t>
  </si>
  <si>
    <t>2. Participação em projeto de pesquisa.</t>
  </si>
  <si>
    <t>4.1 Pós-graduação lato ou stricto sensu ou residência nas áreas de concentração do Programa.</t>
  </si>
  <si>
    <t>4.2 Proficiência em inglês.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</si>
</sst>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  <charset val="1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name val="Cambria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DD9C3"/>
      </patternFill>
    </fill>
    <fill>
      <patternFill patternType="solid">
        <fgColor rgb="FFFDE9D9"/>
        <bgColor rgb="FFEAF1DD"/>
      </patternFill>
    </fill>
    <fill>
      <patternFill patternType="solid">
        <fgColor rgb="FFFFFFFF"/>
        <bgColor rgb="FFEAF1DD"/>
      </patternFill>
    </fill>
    <fill>
      <patternFill patternType="solid">
        <fgColor rgb="FFFBD4B4"/>
        <bgColor rgb="FFF2DBDB"/>
      </patternFill>
    </fill>
    <fill>
      <patternFill patternType="solid">
        <fgColor rgb="FFE36C09"/>
        <bgColor rgb="FFC0504D"/>
      </patternFill>
    </fill>
    <fill>
      <patternFill patternType="solid">
        <fgColor rgb="FFDDD9C3"/>
        <bgColor rgb="FFD8D8D8"/>
      </patternFill>
    </fill>
    <fill>
      <patternFill patternType="solid">
        <fgColor rgb="FFF2DBDB"/>
        <bgColor rgb="FFFDE9D9"/>
      </patternFill>
    </fill>
    <fill>
      <patternFill patternType="solid">
        <fgColor rgb="FFEAF1DD"/>
        <bgColor rgb="FFFDE9D9"/>
      </patternFill>
    </fill>
    <fill>
      <patternFill patternType="solid">
        <fgColor rgb="FFC0504D"/>
        <bgColor rgb="FF993366"/>
      </patternFill>
    </fill>
    <fill>
      <patternFill patternType="solid">
        <fgColor theme="0" tint="-0.14999847407452621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4" borderId="5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1" fillId="3" borderId="1" xfId="0" applyFont="1" applyFill="1" applyBorder="1" applyProtection="1"/>
    <xf numFmtId="0" fontId="1" fillId="3" borderId="2" xfId="0" applyFon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2" borderId="6" xfId="0" applyFill="1" applyBorder="1" applyProtection="1"/>
    <xf numFmtId="0" fontId="2" fillId="3" borderId="4" xfId="0" applyFont="1" applyFill="1" applyBorder="1" applyProtection="1"/>
    <xf numFmtId="0" fontId="0" fillId="3" borderId="6" xfId="0" applyFill="1" applyBorder="1" applyProtection="1"/>
    <xf numFmtId="0" fontId="0" fillId="4" borderId="0" xfId="0" applyFill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2" borderId="4" xfId="0" applyFill="1" applyBorder="1" applyProtection="1"/>
    <xf numFmtId="0" fontId="3" fillId="3" borderId="1" xfId="0" applyFont="1" applyFill="1" applyBorder="1" applyProtection="1"/>
    <xf numFmtId="0" fontId="3" fillId="3" borderId="2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right" vertical="center"/>
    </xf>
    <xf numFmtId="0" fontId="3" fillId="3" borderId="7" xfId="0" applyFont="1" applyFill="1" applyBorder="1" applyProtection="1"/>
    <xf numFmtId="0" fontId="3" fillId="3" borderId="8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horizontal="left" wrapText="1"/>
    </xf>
    <xf numFmtId="0" fontId="7" fillId="0" borderId="13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left"/>
    </xf>
    <xf numFmtId="0" fontId="4" fillId="6" borderId="0" xfId="0" applyFont="1" applyFill="1" applyProtection="1"/>
    <xf numFmtId="0" fontId="0" fillId="6" borderId="0" xfId="0" applyFill="1" applyProtection="1"/>
    <xf numFmtId="0" fontId="2" fillId="3" borderId="0" xfId="0" applyFont="1" applyFill="1" applyProtection="1"/>
    <xf numFmtId="0" fontId="0" fillId="3" borderId="0" xfId="0" applyFill="1" applyProtection="1"/>
    <xf numFmtId="2" fontId="0" fillId="6" borderId="0" xfId="0" applyNumberFormat="1" applyFill="1" applyProtection="1"/>
    <xf numFmtId="0" fontId="0" fillId="9" borderId="4" xfId="0" applyFill="1" applyBorder="1" applyProtection="1"/>
    <xf numFmtId="0" fontId="0" fillId="9" borderId="0" xfId="0" applyFill="1" applyProtection="1"/>
    <xf numFmtId="0" fontId="7" fillId="7" borderId="4" xfId="0" applyFont="1" applyFill="1" applyBorder="1" applyProtection="1"/>
    <xf numFmtId="0" fontId="7" fillId="6" borderId="0" xfId="0" applyFont="1" applyFill="1" applyProtection="1"/>
    <xf numFmtId="0" fontId="0" fillId="7" borderId="4" xfId="0" applyFill="1" applyBorder="1" applyProtection="1"/>
    <xf numFmtId="0" fontId="0" fillId="7" borderId="7" xfId="0" applyFill="1" applyBorder="1" applyProtection="1"/>
    <xf numFmtId="0" fontId="4" fillId="3" borderId="4" xfId="0" applyFont="1" applyFill="1" applyBorder="1" applyProtection="1"/>
    <xf numFmtId="0" fontId="4" fillId="3" borderId="0" xfId="0" applyFont="1" applyFill="1" applyProtection="1"/>
    <xf numFmtId="0" fontId="4" fillId="3" borderId="6" xfId="0" applyFont="1" applyFill="1" applyBorder="1" applyProtection="1"/>
    <xf numFmtId="0" fontId="0" fillId="3" borderId="4" xfId="0" applyFill="1" applyBorder="1" applyProtection="1"/>
    <xf numFmtId="0" fontId="7" fillId="8" borderId="4" xfId="0" applyFont="1" applyFill="1" applyBorder="1" applyProtection="1"/>
    <xf numFmtId="0" fontId="0" fillId="8" borderId="0" xfId="0" applyFill="1" applyProtection="1"/>
    <xf numFmtId="0" fontId="0" fillId="9" borderId="6" xfId="0" applyFill="1" applyBorder="1" applyProtection="1"/>
    <xf numFmtId="0" fontId="5" fillId="0" borderId="0" xfId="0" applyFont="1" applyProtection="1"/>
    <xf numFmtId="0" fontId="2" fillId="3" borderId="6" xfId="0" applyFont="1" applyFill="1" applyBorder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0" fillId="10" borderId="4" xfId="0" applyFill="1" applyBorder="1" applyProtection="1"/>
    <xf numFmtId="0" fontId="0" fillId="4" borderId="6" xfId="0" applyFill="1" applyBorder="1" applyProtection="1"/>
    <xf numFmtId="0" fontId="0" fillId="0" borderId="4" xfId="0" applyBorder="1" applyProtection="1"/>
    <xf numFmtId="0" fontId="0" fillId="0" borderId="6" xfId="0" applyBorder="1" applyProtection="1"/>
    <xf numFmtId="0" fontId="8" fillId="0" borderId="0" xfId="0" applyFont="1" applyProtection="1"/>
    <xf numFmtId="0" fontId="7" fillId="10" borderId="4" xfId="0" applyFont="1" applyFill="1" applyBorder="1" applyProtection="1"/>
    <xf numFmtId="0" fontId="0" fillId="11" borderId="0" xfId="0" applyFill="1" applyProtection="1"/>
    <xf numFmtId="0" fontId="0" fillId="12" borderId="0" xfId="0" applyFill="1" applyProtection="1"/>
    <xf numFmtId="0" fontId="7" fillId="9" borderId="6" xfId="0" applyFont="1" applyFill="1" applyBorder="1" applyProtection="1"/>
    <xf numFmtId="0" fontId="0" fillId="3" borderId="0" xfId="0" applyFill="1" applyBorder="1" applyProtection="1"/>
    <xf numFmtId="0" fontId="0" fillId="8" borderId="0" xfId="0" applyFill="1" applyBorder="1" applyProtection="1"/>
    <xf numFmtId="0" fontId="0" fillId="9" borderId="0" xfId="0" applyFill="1" applyBorder="1" applyProtection="1"/>
    <xf numFmtId="0" fontId="0" fillId="10" borderId="0" xfId="0" applyFill="1" applyBorder="1" applyProtection="1"/>
    <xf numFmtId="0" fontId="0" fillId="0" borderId="0" xfId="0" applyBorder="1" applyProtection="1"/>
    <xf numFmtId="0" fontId="0" fillId="13" borderId="0" xfId="0" applyFill="1" applyBorder="1" applyProtection="1"/>
    <xf numFmtId="0" fontId="7" fillId="4" borderId="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C0504D"/>
      <rgbColor rgb="FFEAF1DD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BDB"/>
      <rgbColor rgb="FFFDE9D9"/>
      <rgbColor rgb="FF99CCFF"/>
      <rgbColor rgb="FFFF99CC"/>
      <rgbColor rgb="FFCC99FF"/>
      <rgbColor rgb="FFFBD4B4"/>
      <rgbColor rgb="FF3366FF"/>
      <rgbColor rgb="FF33CCCC"/>
      <rgbColor rgb="FF99CC00"/>
      <rgbColor rgb="FFFFCC00"/>
      <rgbColor rgb="FFFF9900"/>
      <rgbColor rgb="FFE36C0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209880</xdr:colOff>
      <xdr:row>0</xdr:row>
      <xdr:rowOff>190440</xdr:rowOff>
    </xdr:from>
    <xdr:to>
      <xdr:col>11</xdr:col>
      <xdr:colOff>587880</xdr:colOff>
      <xdr:row>5</xdr:row>
      <xdr:rowOff>151200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36040" y="190440"/>
          <a:ext cx="1447200" cy="1027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6"/>
  <sheetViews>
    <sheetView tabSelected="1" zoomScale="140" zoomScaleNormal="156" workbookViewId="0">
      <selection activeCell="B52" sqref="B52"/>
    </sheetView>
  </sheetViews>
  <sheetFormatPr baseColWidth="10" defaultColWidth="8.83203125" defaultRowHeight="16" x14ac:dyDescent="0.2"/>
  <cols>
    <col min="1" max="1" width="24.6640625" style="9" customWidth="1"/>
    <col min="2" max="11" width="11" style="9" customWidth="1"/>
    <col min="12" max="12" width="9.6640625" style="9" customWidth="1"/>
    <col min="13" max="13" width="4.5" style="9" hidden="1" customWidth="1"/>
    <col min="14" max="14" width="6.5" style="9" hidden="1" customWidth="1"/>
    <col min="15" max="15" width="19.6640625" style="9" hidden="1" customWidth="1"/>
    <col min="16" max="20" width="10.83203125" style="9" hidden="1" customWidth="1"/>
    <col min="21" max="21" width="11.6640625" style="9" hidden="1" customWidth="1"/>
    <col min="22" max="38" width="11" style="9" customWidth="1"/>
    <col min="39" max="1025" width="11.1640625" style="9" customWidth="1"/>
    <col min="1026" max="16384" width="8.83203125" style="9"/>
  </cols>
  <sheetData>
    <row r="1" spans="1:34" ht="15.75" customHeight="1" thickBo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34" ht="21" customHeight="1" x14ac:dyDescent="0.25">
      <c r="A2" s="10" t="s">
        <v>56</v>
      </c>
      <c r="B2" s="11"/>
      <c r="C2" s="11"/>
      <c r="D2" s="12"/>
      <c r="E2" s="12"/>
      <c r="F2" s="12"/>
      <c r="G2" s="12"/>
      <c r="H2" s="12"/>
      <c r="I2" s="12"/>
      <c r="J2" s="13"/>
      <c r="K2" s="8"/>
      <c r="L2" s="1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4" ht="15.75" customHeight="1" x14ac:dyDescent="0.2">
      <c r="A3" s="15" t="s">
        <v>0</v>
      </c>
      <c r="B3" s="4"/>
      <c r="C3" s="4"/>
      <c r="D3" s="4"/>
      <c r="E3" s="4"/>
      <c r="F3" s="4"/>
      <c r="G3" s="4"/>
      <c r="H3" s="4"/>
      <c r="I3" s="4"/>
      <c r="J3" s="16"/>
      <c r="K3" s="8"/>
      <c r="L3" s="14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34" ht="15.75" customHeight="1" x14ac:dyDescent="0.2">
      <c r="A4" s="15" t="s">
        <v>1</v>
      </c>
      <c r="B4" s="4"/>
      <c r="C4" s="4"/>
      <c r="D4" s="4"/>
      <c r="E4" s="4"/>
      <c r="F4" s="4"/>
      <c r="G4" s="4"/>
      <c r="H4" s="4"/>
      <c r="I4" s="4"/>
      <c r="J4" s="16"/>
      <c r="K4" s="8"/>
      <c r="L4" s="14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5.75" customHeight="1" thickBot="1" x14ac:dyDescent="0.25">
      <c r="A5" s="18"/>
      <c r="B5" s="19"/>
      <c r="C5" s="19"/>
      <c r="D5" s="19"/>
      <c r="E5" s="19"/>
      <c r="F5" s="19"/>
      <c r="G5" s="19"/>
      <c r="H5" s="19"/>
      <c r="I5" s="19"/>
      <c r="J5" s="20"/>
      <c r="K5" s="8"/>
      <c r="L5" s="14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5.75" customHeight="1" thickBot="1" x14ac:dyDescent="0.25">
      <c r="A6" s="21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.75" customHeight="1" x14ac:dyDescent="0.25">
      <c r="A7" s="22" t="s">
        <v>2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4" t="s">
        <v>3</v>
      </c>
      <c r="H7" s="8"/>
      <c r="I7" s="8"/>
      <c r="J7" s="8"/>
      <c r="K7" s="8"/>
      <c r="L7" s="1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3.5" customHeight="1" thickBot="1" x14ac:dyDescent="0.3">
      <c r="A8" s="25" t="s">
        <v>4</v>
      </c>
      <c r="B8" s="26">
        <f>L12</f>
        <v>0</v>
      </c>
      <c r="C8" s="26">
        <f>L21</f>
        <v>0</v>
      </c>
      <c r="D8" s="26">
        <f>L29</f>
        <v>0</v>
      </c>
      <c r="E8" s="26">
        <f>L46</f>
        <v>0</v>
      </c>
      <c r="F8" s="26">
        <f>L57</f>
        <v>0</v>
      </c>
      <c r="G8" s="27">
        <f>SUM(B8:F8)</f>
        <v>0</v>
      </c>
      <c r="H8" s="8"/>
      <c r="I8" s="8"/>
      <c r="J8" s="8"/>
      <c r="K8" s="8"/>
      <c r="L8" s="1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" customHeight="1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50" customHeight="1" thickBot="1" x14ac:dyDescent="0.25">
      <c r="A10" s="28" t="s">
        <v>55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5.75" customHeight="1" thickBot="1" x14ac:dyDescent="0.25">
      <c r="A11" s="21"/>
      <c r="B11" s="8"/>
      <c r="C11" s="8"/>
      <c r="D11" s="8"/>
      <c r="E11" s="8"/>
      <c r="F11" s="8"/>
      <c r="G11" s="8"/>
      <c r="H11" s="8"/>
      <c r="I11" s="8"/>
      <c r="J11" s="8"/>
      <c r="K11" s="8"/>
      <c r="L11" s="1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customHeight="1" x14ac:dyDescent="0.2">
      <c r="A12" s="31" t="s">
        <v>5</v>
      </c>
      <c r="B12" s="32"/>
      <c r="C12" s="12"/>
      <c r="D12" s="12"/>
      <c r="E12" s="12"/>
      <c r="F12" s="12"/>
      <c r="G12" s="12"/>
      <c r="H12" s="12"/>
      <c r="I12" s="12"/>
      <c r="J12" s="12"/>
      <c r="K12" s="33" t="s">
        <v>40</v>
      </c>
      <c r="L12" s="34">
        <f>IF(SUM(B14:K14)&gt;N14,N14,SUM(B14:K14))</f>
        <v>0</v>
      </c>
      <c r="M12" s="35" t="s">
        <v>7</v>
      </c>
      <c r="N12" s="36" t="s">
        <v>8</v>
      </c>
      <c r="U12" s="17"/>
      <c r="V12" s="8"/>
      <c r="W12" s="8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customHeight="1" x14ac:dyDescent="0.2">
      <c r="A13" s="15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16"/>
      <c r="M13" s="39">
        <v>0.05</v>
      </c>
      <c r="N13" s="36">
        <v>1.5</v>
      </c>
      <c r="U13" s="17"/>
      <c r="V13" s="8"/>
      <c r="W13" s="8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5.75" customHeight="1" x14ac:dyDescent="0.2">
      <c r="A14" s="40" t="s">
        <v>13</v>
      </c>
      <c r="B14" s="41" t="str">
        <f>IF(B17="","", IF(B16="Estágio", B15*0.05, IF(B16="Colaborador",B15*0.05, "")))</f>
        <v/>
      </c>
      <c r="C14" s="41" t="str">
        <f t="shared" ref="C14:K14" si="0">IF(C17="","", IF(C16="Estágio", C15*0.05, IF(C16="Colaborador",C15*0.05, "")))</f>
        <v/>
      </c>
      <c r="D14" s="41" t="str">
        <f t="shared" si="0"/>
        <v/>
      </c>
      <c r="E14" s="41" t="str">
        <f t="shared" si="0"/>
        <v/>
      </c>
      <c r="F14" s="41" t="str">
        <f t="shared" si="0"/>
        <v/>
      </c>
      <c r="G14" s="41" t="str">
        <f t="shared" si="0"/>
        <v/>
      </c>
      <c r="H14" s="41" t="str">
        <f t="shared" si="0"/>
        <v/>
      </c>
      <c r="I14" s="41" t="str">
        <f t="shared" si="0"/>
        <v/>
      </c>
      <c r="J14" s="41" t="str">
        <f t="shared" si="0"/>
        <v/>
      </c>
      <c r="K14" s="41" t="str">
        <f t="shared" si="0"/>
        <v/>
      </c>
      <c r="L14" s="16"/>
      <c r="M14" s="36"/>
      <c r="N14" s="36">
        <v>1.5</v>
      </c>
      <c r="U14" s="17"/>
      <c r="V14" s="8"/>
      <c r="W14" s="8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.75" customHeight="1" x14ac:dyDescent="0.2">
      <c r="A15" s="42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6"/>
      <c r="M15" s="43" t="s">
        <v>34</v>
      </c>
      <c r="N15" s="36"/>
      <c r="U15" s="17"/>
      <c r="V15" s="8"/>
      <c r="W15" s="8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5.75" customHeight="1" x14ac:dyDescent="0.2">
      <c r="A16" s="44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  <c r="M16" s="43" t="s">
        <v>35</v>
      </c>
      <c r="N16" s="36"/>
      <c r="U16" s="17"/>
      <c r="V16" s="8"/>
      <c r="W16" s="8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5.75" customHeight="1" thickBot="1" x14ac:dyDescent="0.25">
      <c r="A17" s="45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0"/>
      <c r="M17" s="43"/>
      <c r="N17" s="36"/>
      <c r="U17" s="17"/>
      <c r="V17" s="8"/>
      <c r="W17" s="8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5.75" hidden="1" customHeight="1" x14ac:dyDescent="0.2">
      <c r="A18" s="4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6"/>
      <c r="M18" s="36"/>
      <c r="N18" s="36"/>
      <c r="U18" s="17"/>
      <c r="V18" s="8"/>
      <c r="W18" s="8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5.75" hidden="1" customHeight="1" x14ac:dyDescent="0.2">
      <c r="A19" s="4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6"/>
      <c r="M19" s="36"/>
      <c r="N19" s="36"/>
      <c r="U19" s="17"/>
      <c r="V19" s="8"/>
      <c r="W19" s="8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5.75" customHeight="1" thickBot="1" x14ac:dyDescent="0.25">
      <c r="A20" s="21"/>
      <c r="B20" s="8"/>
      <c r="C20" s="8"/>
      <c r="D20" s="8"/>
      <c r="E20" s="8"/>
      <c r="F20" s="8"/>
      <c r="G20" s="8"/>
      <c r="H20" s="8"/>
      <c r="I20" s="8"/>
      <c r="J20" s="8"/>
      <c r="K20" s="8"/>
      <c r="L20" s="14"/>
      <c r="M20" s="36"/>
      <c r="N20" s="36"/>
      <c r="U20" s="17"/>
      <c r="V20" s="8"/>
      <c r="W20" s="8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5.75" customHeight="1" x14ac:dyDescent="0.2">
      <c r="A21" s="31" t="s">
        <v>62</v>
      </c>
      <c r="B21" s="12"/>
      <c r="C21" s="12"/>
      <c r="D21" s="12"/>
      <c r="E21" s="12"/>
      <c r="F21" s="12"/>
      <c r="G21" s="12"/>
      <c r="H21" s="12"/>
      <c r="I21" s="12"/>
      <c r="J21" s="12"/>
      <c r="K21" s="33" t="s">
        <v>6</v>
      </c>
      <c r="L21" s="34">
        <f>IF(SUM(B23:K23)&gt;N23,N23,SUM(B23:K23))</f>
        <v>0</v>
      </c>
      <c r="M21" s="36"/>
      <c r="N21" s="36"/>
      <c r="U21" s="17"/>
      <c r="V21" s="8"/>
      <c r="W21" s="8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5.75" customHeight="1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36"/>
      <c r="N22" s="36"/>
      <c r="U22" s="17"/>
      <c r="V22" s="8"/>
      <c r="W22" s="8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5.75" customHeight="1" x14ac:dyDescent="0.2">
      <c r="A23" s="40" t="s">
        <v>13</v>
      </c>
      <c r="B23" s="41" t="str">
        <f>IF(B26="","", IF(B25="Bolsista", B24*0.1, IF(B25="Pesquisador",B24*0.1, "")))</f>
        <v/>
      </c>
      <c r="C23" s="41" t="str">
        <f t="shared" ref="C23:K23" si="1">IF(C26="","", IF(C25="Bolsista", C24*0.1, IF(C25="Pesquisador",C24*0.1, "")))</f>
        <v/>
      </c>
      <c r="D23" s="41" t="str">
        <f t="shared" si="1"/>
        <v/>
      </c>
      <c r="E23" s="41" t="str">
        <f t="shared" si="1"/>
        <v/>
      </c>
      <c r="F23" s="41" t="str">
        <f t="shared" si="1"/>
        <v/>
      </c>
      <c r="G23" s="41" t="str">
        <f t="shared" si="1"/>
        <v/>
      </c>
      <c r="H23" s="41" t="str">
        <f t="shared" si="1"/>
        <v/>
      </c>
      <c r="I23" s="41" t="str">
        <f t="shared" si="1"/>
        <v/>
      </c>
      <c r="J23" s="41" t="str">
        <f t="shared" si="1"/>
        <v/>
      </c>
      <c r="K23" s="41" t="str">
        <f t="shared" si="1"/>
        <v/>
      </c>
      <c r="L23" s="16"/>
      <c r="M23" s="36"/>
      <c r="N23" s="36">
        <v>2</v>
      </c>
      <c r="U23" s="17"/>
      <c r="V23" s="8"/>
      <c r="W23" s="8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5.75" customHeight="1" x14ac:dyDescent="0.2">
      <c r="A24" s="42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43" t="s">
        <v>57</v>
      </c>
      <c r="N24" s="36"/>
      <c r="U24" s="17"/>
      <c r="V24" s="8"/>
      <c r="W24" s="8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5.75" customHeight="1" x14ac:dyDescent="0.2">
      <c r="A25" s="44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43" t="s">
        <v>58</v>
      </c>
      <c r="N25" s="36"/>
      <c r="U25" s="17"/>
      <c r="V25" s="8"/>
      <c r="W25" s="8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5.75" customHeight="1" thickBot="1" x14ac:dyDescent="0.25">
      <c r="A26" s="45" t="s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0"/>
      <c r="M26" s="36"/>
      <c r="N26" s="36"/>
      <c r="U26" s="17"/>
      <c r="V26" s="8"/>
      <c r="W26" s="8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5.75" hidden="1" customHeight="1" x14ac:dyDescent="0.2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36"/>
      <c r="N27" s="36"/>
      <c r="U27" s="17"/>
      <c r="V27" s="8"/>
      <c r="W27" s="8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5.75" customHeight="1" thickBot="1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36"/>
      <c r="N28" s="36"/>
      <c r="U28" s="17"/>
      <c r="V28" s="8"/>
      <c r="W28" s="8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5.75" customHeight="1" x14ac:dyDescent="0.2">
      <c r="A29" s="31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33" t="s">
        <v>6</v>
      </c>
      <c r="L29" s="34">
        <f>IF(SUM(K31+K34+K40+K43)&gt;=N34,N34,SUM(K31+K34+K40+K43))</f>
        <v>0</v>
      </c>
      <c r="M29" s="36"/>
      <c r="N29" s="36"/>
      <c r="U29" s="17"/>
      <c r="V29" s="8"/>
      <c r="W29" s="8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5.75" customHeight="1" x14ac:dyDescent="0.2">
      <c r="A30" s="4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36"/>
      <c r="N30" s="36"/>
      <c r="U30" s="17"/>
      <c r="V30" s="8"/>
      <c r="W30" s="8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5.75" customHeight="1" x14ac:dyDescent="0.2">
      <c r="A31" s="50" t="s">
        <v>59</v>
      </c>
      <c r="B31" s="51"/>
      <c r="C31" s="51"/>
      <c r="D31" s="51"/>
      <c r="E31" s="51"/>
      <c r="F31" s="51"/>
      <c r="G31" s="51"/>
      <c r="H31" s="51"/>
      <c r="I31" s="51"/>
      <c r="J31" s="51"/>
      <c r="K31" s="41">
        <f>COUNT(B32:K32)*M32</f>
        <v>0</v>
      </c>
      <c r="L31" s="52" t="s">
        <v>12</v>
      </c>
      <c r="M31" s="36"/>
      <c r="N31" s="36"/>
      <c r="U31" s="17"/>
      <c r="V31" s="8"/>
      <c r="W31" s="8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5.75" customHeight="1" x14ac:dyDescent="0.2">
      <c r="A32" s="44" t="s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  <c r="M32" s="36">
        <v>0.1</v>
      </c>
      <c r="N32" s="36"/>
      <c r="U32" s="17"/>
      <c r="V32" s="8"/>
      <c r="W32" s="8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8" ht="15.75" customHeight="1" x14ac:dyDescent="0.2">
      <c r="A33" s="4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6"/>
      <c r="M33" s="36"/>
      <c r="N33" s="36"/>
      <c r="U33" s="17"/>
      <c r="V33" s="8"/>
      <c r="W33" s="8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8" ht="15.75" customHeight="1" x14ac:dyDescent="0.2">
      <c r="A34" s="50" t="s">
        <v>36</v>
      </c>
      <c r="B34" s="51"/>
      <c r="C34" s="51"/>
      <c r="D34" s="51"/>
      <c r="E34" s="51"/>
      <c r="F34" s="51"/>
      <c r="G34" s="51"/>
      <c r="H34" s="51"/>
      <c r="I34" s="51"/>
      <c r="J34" s="51"/>
      <c r="K34" s="41">
        <f>SUM(B35:K35)</f>
        <v>0</v>
      </c>
      <c r="L34" s="52" t="s">
        <v>12</v>
      </c>
      <c r="M34" s="36"/>
      <c r="N34" s="36">
        <v>0.75</v>
      </c>
      <c r="U34" s="17"/>
      <c r="V34" s="8"/>
      <c r="W34" s="8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8" ht="15.75" customHeight="1" x14ac:dyDescent="0.2">
      <c r="A35" s="40" t="s">
        <v>13</v>
      </c>
      <c r="B35" s="41" t="str">
        <f>IF(B37=33, "", IF(B36="Nacional",0.1, IF(B36="Internacional",0.2,"")))</f>
        <v/>
      </c>
      <c r="C35" s="41" t="str">
        <f t="shared" ref="C35:K35" si="2">IF(C37=33, "", IF(C36="Nacional",0.1, IF(C36="Internacional",0.2,"")))</f>
        <v/>
      </c>
      <c r="D35" s="41" t="str">
        <f t="shared" si="2"/>
        <v/>
      </c>
      <c r="E35" s="41" t="str">
        <f t="shared" si="2"/>
        <v/>
      </c>
      <c r="F35" s="41" t="str">
        <f t="shared" si="2"/>
        <v/>
      </c>
      <c r="G35" s="41" t="str">
        <f t="shared" si="2"/>
        <v/>
      </c>
      <c r="H35" s="41" t="str">
        <f t="shared" si="2"/>
        <v/>
      </c>
      <c r="I35" s="41" t="str">
        <f t="shared" si="2"/>
        <v/>
      </c>
      <c r="J35" s="41" t="str">
        <f t="shared" si="2"/>
        <v/>
      </c>
      <c r="K35" s="41" t="str">
        <f t="shared" si="2"/>
        <v/>
      </c>
      <c r="L35" s="52"/>
      <c r="M35" s="36"/>
      <c r="N35" s="36"/>
      <c r="U35" s="17"/>
      <c r="V35" s="8"/>
      <c r="W35" s="8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8" ht="15.75" customHeight="1" x14ac:dyDescent="0.2">
      <c r="A36" s="44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52"/>
      <c r="M36" s="36"/>
      <c r="N36" s="36"/>
      <c r="U36" s="17"/>
      <c r="V36" s="8"/>
      <c r="W36" s="8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8" ht="15.75" customHeight="1" x14ac:dyDescent="0.2">
      <c r="A37" s="44" t="s">
        <v>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52"/>
      <c r="M37" s="36"/>
      <c r="N37" s="36"/>
      <c r="O37" s="53" t="s">
        <v>16</v>
      </c>
      <c r="U37" s="17"/>
      <c r="V37" s="8"/>
      <c r="W37" s="8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8" ht="15.75" customHeight="1" x14ac:dyDescent="0.2">
      <c r="A38" s="49"/>
      <c r="B38" s="38"/>
      <c r="C38" s="38"/>
      <c r="D38" s="38"/>
      <c r="E38" s="38"/>
      <c r="F38" s="38"/>
      <c r="G38" s="38"/>
      <c r="H38" s="38"/>
      <c r="I38" s="38"/>
      <c r="J38" s="38"/>
      <c r="K38" s="37"/>
      <c r="L38" s="16"/>
      <c r="M38" s="36"/>
      <c r="N38" s="36"/>
      <c r="O38" s="53" t="s">
        <v>17</v>
      </c>
      <c r="U38" s="17"/>
      <c r="V38" s="8"/>
      <c r="W38" s="8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8" ht="15.75" hidden="1" customHeight="1" x14ac:dyDescent="0.2">
      <c r="A39" s="4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16"/>
      <c r="M39" s="36"/>
      <c r="N39" s="36"/>
      <c r="U39" s="17"/>
      <c r="V39" s="8"/>
      <c r="W39" s="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8" ht="15.75" customHeight="1" x14ac:dyDescent="0.2">
      <c r="A40" s="50" t="s">
        <v>37</v>
      </c>
      <c r="B40" s="51"/>
      <c r="C40" s="51"/>
      <c r="D40" s="51"/>
      <c r="E40" s="51"/>
      <c r="F40" s="51"/>
      <c r="G40" s="51"/>
      <c r="H40" s="51"/>
      <c r="I40" s="51"/>
      <c r="J40" s="51"/>
      <c r="K40" s="41">
        <f>COUNT(B41:K41)*M41</f>
        <v>0</v>
      </c>
      <c r="L40" s="52" t="s">
        <v>12</v>
      </c>
      <c r="M40" s="36"/>
      <c r="N40" s="36"/>
      <c r="U40" s="17"/>
      <c r="V40" s="8"/>
      <c r="W40" s="8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8" ht="15.75" customHeight="1" x14ac:dyDescent="0.2">
      <c r="A41" s="44" t="s">
        <v>10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6"/>
      <c r="M41" s="36">
        <v>0.1</v>
      </c>
      <c r="N41" s="36"/>
      <c r="U41" s="17"/>
      <c r="V41" s="8"/>
      <c r="W41" s="8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8" ht="15.75" customHeight="1" x14ac:dyDescent="0.2">
      <c r="A42" s="4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6"/>
      <c r="M42" s="36"/>
      <c r="N42" s="36"/>
      <c r="U42" s="17"/>
      <c r="V42" s="8"/>
      <c r="W42" s="8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8" ht="15.75" customHeight="1" x14ac:dyDescent="0.2">
      <c r="A43" s="50" t="s">
        <v>60</v>
      </c>
      <c r="B43" s="51"/>
      <c r="C43" s="51"/>
      <c r="D43" s="51"/>
      <c r="E43" s="51"/>
      <c r="F43" s="51"/>
      <c r="G43" s="51"/>
      <c r="H43" s="51"/>
      <c r="I43" s="51"/>
      <c r="J43" s="51"/>
      <c r="K43" s="41">
        <f>COUNT(B44:K44)*M44</f>
        <v>0</v>
      </c>
      <c r="L43" s="52" t="s">
        <v>12</v>
      </c>
      <c r="M43" s="36"/>
      <c r="N43" s="36"/>
      <c r="U43" s="17"/>
      <c r="V43" s="8"/>
      <c r="W43" s="8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8" ht="15.75" customHeight="1" thickBot="1" x14ac:dyDescent="0.25">
      <c r="A44" s="45" t="s">
        <v>10</v>
      </c>
      <c r="B44" s="2"/>
      <c r="C44" s="2"/>
      <c r="D44" s="2"/>
      <c r="E44" s="2"/>
      <c r="F44" s="2"/>
      <c r="G44" s="2"/>
      <c r="H44" s="2"/>
      <c r="I44" s="2"/>
      <c r="J44" s="3"/>
      <c r="K44" s="2"/>
      <c r="L44" s="20"/>
      <c r="M44" s="36">
        <v>0.1</v>
      </c>
      <c r="N44" s="36"/>
      <c r="U44" s="17"/>
      <c r="V44" s="8"/>
      <c r="W44" s="8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ht="15.75" customHeight="1" thickBot="1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14"/>
      <c r="M45" s="36"/>
      <c r="N45" s="36"/>
      <c r="U45" s="17"/>
      <c r="V45" s="8"/>
      <c r="W45" s="8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8" ht="15.75" customHeight="1" x14ac:dyDescent="0.2">
      <c r="A46" s="31" t="s">
        <v>38</v>
      </c>
      <c r="B46" s="12"/>
      <c r="C46" s="12"/>
      <c r="D46" s="12"/>
      <c r="E46" s="12"/>
      <c r="F46" s="12"/>
      <c r="G46" s="12"/>
      <c r="H46" s="12"/>
      <c r="I46" s="12"/>
      <c r="J46" s="12"/>
      <c r="K46" s="33" t="s">
        <v>6</v>
      </c>
      <c r="L46" s="34">
        <f>IF(SUM(H48+H51)&gt;=N50,N50,SUM(H48+H51))</f>
        <v>0</v>
      </c>
      <c r="M46" s="36"/>
      <c r="N46" s="36"/>
      <c r="U46" s="17"/>
      <c r="V46" s="8"/>
      <c r="W46" s="8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8" ht="15.75" customHeight="1" x14ac:dyDescent="0.2">
      <c r="A47" s="4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16"/>
      <c r="M47" s="36"/>
      <c r="N47" s="36"/>
      <c r="U47" s="17"/>
      <c r="V47" s="8"/>
      <c r="W47" s="8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8" ht="15.75" customHeight="1" x14ac:dyDescent="0.2">
      <c r="A48" s="50" t="s">
        <v>63</v>
      </c>
      <c r="B48" s="51"/>
      <c r="C48" s="51"/>
      <c r="D48" s="51"/>
      <c r="E48" s="51"/>
      <c r="F48" s="51"/>
      <c r="G48" s="51"/>
      <c r="H48" s="41">
        <f>COUNT(B49:D49)*M48</f>
        <v>0</v>
      </c>
      <c r="I48" s="41" t="s">
        <v>12</v>
      </c>
      <c r="J48" s="38"/>
      <c r="K48" s="38"/>
      <c r="L48" s="16"/>
      <c r="M48" s="39">
        <v>0.25</v>
      </c>
      <c r="N48" s="36"/>
      <c r="U48" s="17"/>
      <c r="V48" s="8"/>
      <c r="W48" s="8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8" ht="15.75" customHeight="1" x14ac:dyDescent="0.2">
      <c r="A49" s="44" t="s">
        <v>11</v>
      </c>
      <c r="B49" s="1"/>
      <c r="C49" s="72"/>
      <c r="D49" s="1"/>
      <c r="E49" s="38"/>
      <c r="F49" s="38"/>
      <c r="G49" s="38"/>
      <c r="H49" s="38"/>
      <c r="I49" s="38"/>
      <c r="J49" s="38"/>
      <c r="K49" s="38"/>
      <c r="L49" s="16"/>
      <c r="M49" s="36">
        <v>0.5</v>
      </c>
      <c r="N49" s="36"/>
      <c r="U49" s="17"/>
      <c r="V49" s="8"/>
      <c r="W49" s="8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8" ht="15.75" customHeight="1" x14ac:dyDescent="0.2">
      <c r="A50" s="4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6"/>
      <c r="M50" s="36"/>
      <c r="N50" s="36">
        <v>0.75</v>
      </c>
      <c r="U50" s="17"/>
      <c r="V50" s="8"/>
      <c r="W50" s="8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8" ht="15.75" customHeight="1" x14ac:dyDescent="0.2">
      <c r="A51" s="50" t="s">
        <v>64</v>
      </c>
      <c r="B51" s="51"/>
      <c r="C51" s="51"/>
      <c r="D51" s="51"/>
      <c r="E51" s="51"/>
      <c r="F51" s="51"/>
      <c r="G51" s="51"/>
      <c r="H51" s="41">
        <f>COUNT(B52:C52)*M49</f>
        <v>0</v>
      </c>
      <c r="I51" s="41" t="s">
        <v>12</v>
      </c>
      <c r="J51" s="38"/>
      <c r="K51" s="38"/>
      <c r="L51" s="16"/>
      <c r="M51" s="36"/>
      <c r="N51" s="36"/>
      <c r="U51" s="17"/>
      <c r="V51" s="8"/>
      <c r="W51" s="8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8" ht="15.75" customHeight="1" thickBot="1" x14ac:dyDescent="0.25">
      <c r="A52" s="45" t="s">
        <v>11</v>
      </c>
      <c r="B52" s="2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36"/>
      <c r="N52" s="36"/>
      <c r="U52" s="17"/>
      <c r="V52" s="8"/>
      <c r="W52" s="8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8" ht="15.75" hidden="1" customHeight="1" x14ac:dyDescent="0.2">
      <c r="J53" s="38"/>
      <c r="K53" s="38"/>
      <c r="L53" s="16"/>
      <c r="M53" s="36"/>
      <c r="N53" s="36"/>
      <c r="U53" s="17"/>
      <c r="V53" s="8"/>
      <c r="W53" s="8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8" ht="15.75" hidden="1" customHeight="1" x14ac:dyDescent="0.2">
      <c r="J54" s="38"/>
      <c r="K54" s="38"/>
      <c r="L54" s="16"/>
      <c r="M54" s="36"/>
      <c r="N54" s="36"/>
      <c r="U54" s="17"/>
      <c r="V54" s="8"/>
      <c r="W54" s="8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8" ht="17" hidden="1" thickBot="1" x14ac:dyDescent="0.25">
      <c r="J55" s="19"/>
      <c r="K55" s="19"/>
      <c r="L55" s="20"/>
      <c r="V55" s="8"/>
      <c r="W55" s="8"/>
    </row>
    <row r="56" spans="1:38" ht="15.75" customHeight="1" thickBot="1" x14ac:dyDescent="0.2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14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15.75" customHeight="1" x14ac:dyDescent="0.2">
      <c r="A57" s="31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33" t="s">
        <v>6</v>
      </c>
      <c r="L57" s="34">
        <f>IF(SUM(K59+K63+K68+K87+K94)&gt;=N57,N57,SUM(K59+K63+K68+K87+K94))</f>
        <v>0</v>
      </c>
      <c r="M57" s="36"/>
      <c r="N57" s="36">
        <v>5</v>
      </c>
      <c r="U57" s="17"/>
      <c r="V57" s="8"/>
      <c r="W57" s="8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ht="15.75" customHeight="1" x14ac:dyDescent="0.2">
      <c r="A58" s="1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54"/>
      <c r="M58" s="36"/>
      <c r="N58" s="36"/>
      <c r="U58" s="17"/>
      <c r="V58" s="8"/>
      <c r="W58" s="8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ht="15.75" customHeight="1" x14ac:dyDescent="0.2">
      <c r="A59" s="50" t="s">
        <v>39</v>
      </c>
      <c r="B59" s="67"/>
      <c r="C59" s="67"/>
      <c r="D59" s="67"/>
      <c r="E59" s="67"/>
      <c r="F59" s="67"/>
      <c r="G59" s="67"/>
      <c r="H59" s="67"/>
      <c r="I59" s="67"/>
      <c r="J59" s="67"/>
      <c r="K59" s="68">
        <f>COUNT(B61:K61)*N61</f>
        <v>0</v>
      </c>
      <c r="L59" s="52" t="s">
        <v>12</v>
      </c>
      <c r="M59" s="36"/>
      <c r="N59" s="36"/>
      <c r="U59" s="17"/>
      <c r="V59" s="8"/>
      <c r="W59" s="8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ht="15.75" customHeight="1" x14ac:dyDescent="0.2">
      <c r="A60" s="49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16"/>
      <c r="M60" s="36"/>
      <c r="N60" s="36"/>
      <c r="U60" s="17"/>
      <c r="V60" s="8"/>
      <c r="W60" s="8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ht="15.75" customHeight="1" x14ac:dyDescent="0.2">
      <c r="A61" s="44" t="s">
        <v>10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36"/>
      <c r="N61" s="36">
        <v>0.1</v>
      </c>
      <c r="U61" s="17"/>
      <c r="V61" s="8"/>
      <c r="W61" s="8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ht="15.75" customHeight="1" x14ac:dyDescent="0.2">
      <c r="A62" s="1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54"/>
      <c r="M62" s="36"/>
      <c r="N62" s="36"/>
      <c r="U62" s="17"/>
      <c r="V62" s="8"/>
      <c r="W62" s="8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ht="15.75" customHeight="1" x14ac:dyDescent="0.2">
      <c r="A63" s="50" t="s">
        <v>41</v>
      </c>
      <c r="B63" s="67"/>
      <c r="C63" s="67"/>
      <c r="D63" s="67"/>
      <c r="E63" s="67"/>
      <c r="F63" s="67"/>
      <c r="G63" s="67"/>
      <c r="H63" s="67"/>
      <c r="I63" s="67"/>
      <c r="J63" s="67"/>
      <c r="K63" s="68">
        <f>COUNT(B65:K66)*N64</f>
        <v>0</v>
      </c>
      <c r="L63" s="52" t="s">
        <v>12</v>
      </c>
      <c r="M63" s="36"/>
      <c r="N63" s="36"/>
      <c r="U63" s="17"/>
      <c r="V63" s="8"/>
      <c r="W63" s="8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ht="15.75" customHeight="1" x14ac:dyDescent="0.2">
      <c r="A64" s="49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16"/>
      <c r="M64" s="36"/>
      <c r="N64" s="39">
        <v>0.05</v>
      </c>
      <c r="U64" s="17"/>
      <c r="V64" s="8"/>
      <c r="W64" s="8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ht="15.75" customHeight="1" x14ac:dyDescent="0.2">
      <c r="A65" s="44" t="s">
        <v>10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6"/>
      <c r="M65" s="36"/>
      <c r="N65" s="36"/>
      <c r="U65" s="17"/>
      <c r="V65" s="8"/>
      <c r="W65" s="8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ht="15.75" customHeight="1" x14ac:dyDescent="0.2">
      <c r="A66" s="44"/>
      <c r="B66" s="1"/>
      <c r="C66" s="1"/>
      <c r="D66" s="1"/>
      <c r="E66" s="1"/>
      <c r="F66" s="1"/>
      <c r="G66" s="1"/>
      <c r="H66" s="1"/>
      <c r="I66" s="1"/>
      <c r="J66" s="1"/>
      <c r="K66" s="1"/>
      <c r="L66" s="16"/>
      <c r="M66" s="36"/>
      <c r="N66" s="36"/>
      <c r="U66" s="17"/>
      <c r="V66" s="8"/>
      <c r="W66" s="8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ht="15.75" customHeight="1" x14ac:dyDescent="0.2">
      <c r="A67" s="49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16"/>
      <c r="M67" s="36"/>
      <c r="N67" s="36"/>
      <c r="O67" s="55" t="s">
        <v>19</v>
      </c>
      <c r="P67" s="55">
        <v>1.5</v>
      </c>
      <c r="U67" s="17"/>
      <c r="V67" s="8"/>
      <c r="W67" s="8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ht="15.75" customHeight="1" x14ac:dyDescent="0.2">
      <c r="A68" s="50" t="s">
        <v>44</v>
      </c>
      <c r="B68" s="67"/>
      <c r="C68" s="67"/>
      <c r="D68" s="67"/>
      <c r="E68" s="67"/>
      <c r="F68" s="67"/>
      <c r="G68" s="67"/>
      <c r="H68" s="67"/>
      <c r="I68" s="67"/>
      <c r="J68" s="67"/>
      <c r="K68" s="68">
        <f>SUM(B70:K70,B79:K79)</f>
        <v>0</v>
      </c>
      <c r="L68" s="65" t="s">
        <v>12</v>
      </c>
      <c r="M68" s="36"/>
      <c r="N68" s="36"/>
      <c r="O68" s="55" t="s">
        <v>20</v>
      </c>
      <c r="P68" s="55">
        <v>1</v>
      </c>
      <c r="R68" s="53" t="s">
        <v>42</v>
      </c>
      <c r="U68" s="17"/>
      <c r="V68" s="8"/>
      <c r="W68" s="8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ht="15.75" customHeight="1" x14ac:dyDescent="0.2">
      <c r="A69" s="4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16"/>
      <c r="M69" s="36"/>
      <c r="N69" s="36"/>
      <c r="O69" s="55" t="s">
        <v>21</v>
      </c>
      <c r="P69" s="55">
        <v>0.75</v>
      </c>
      <c r="R69" s="53" t="s">
        <v>22</v>
      </c>
      <c r="U69" s="17"/>
      <c r="V69" s="8"/>
      <c r="W69" s="8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ht="15.75" customHeight="1" x14ac:dyDescent="0.2">
      <c r="A70" s="40" t="s">
        <v>23</v>
      </c>
      <c r="B70" s="68" t="str">
        <f t="shared" ref="B70:L70" si="3">IF(B73="", "", B74*B75)</f>
        <v/>
      </c>
      <c r="C70" s="68" t="str">
        <f t="shared" si="3"/>
        <v/>
      </c>
      <c r="D70" s="68" t="str">
        <f t="shared" si="3"/>
        <v/>
      </c>
      <c r="E70" s="68" t="str">
        <f t="shared" si="3"/>
        <v/>
      </c>
      <c r="F70" s="68" t="str">
        <f t="shared" si="3"/>
        <v/>
      </c>
      <c r="G70" s="68" t="str">
        <f t="shared" si="3"/>
        <v/>
      </c>
      <c r="H70" s="68" t="str">
        <f t="shared" si="3"/>
        <v/>
      </c>
      <c r="I70" s="68" t="str">
        <f t="shared" si="3"/>
        <v/>
      </c>
      <c r="J70" s="68" t="str">
        <f t="shared" si="3"/>
        <v/>
      </c>
      <c r="K70" s="68" t="str">
        <f t="shared" si="3"/>
        <v/>
      </c>
      <c r="L70" s="16"/>
      <c r="M70" s="36"/>
      <c r="N70" s="36"/>
      <c r="O70" s="55" t="s">
        <v>24</v>
      </c>
      <c r="P70" s="55">
        <v>0.55000000000000004</v>
      </c>
      <c r="U70" s="17"/>
      <c r="V70" s="8"/>
      <c r="W70" s="8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ht="15.75" customHeight="1" x14ac:dyDescent="0.2">
      <c r="A71" s="44" t="s">
        <v>25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6"/>
      <c r="M71" s="36"/>
      <c r="N71" s="36"/>
      <c r="O71" s="55" t="s">
        <v>26</v>
      </c>
      <c r="P71" s="55">
        <v>0.4</v>
      </c>
      <c r="U71" s="17"/>
      <c r="V71" s="8"/>
      <c r="W71" s="8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ht="15.75" customHeight="1" x14ac:dyDescent="0.2">
      <c r="A72" s="44" t="s">
        <v>27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6"/>
      <c r="M72" s="36"/>
      <c r="N72" s="36"/>
      <c r="O72" s="56" t="s">
        <v>43</v>
      </c>
      <c r="P72" s="55">
        <v>0.2</v>
      </c>
      <c r="U72" s="17"/>
      <c r="V72" s="8"/>
      <c r="W72" s="8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ht="15.75" customHeight="1" x14ac:dyDescent="0.2">
      <c r="A73" s="44" t="s">
        <v>10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6"/>
      <c r="M73" s="36"/>
      <c r="N73" s="36"/>
      <c r="O73" s="55"/>
      <c r="P73" s="55"/>
      <c r="U73" s="17"/>
      <c r="V73" s="8"/>
      <c r="W73" s="8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ht="15.75" hidden="1" customHeight="1" x14ac:dyDescent="0.2">
      <c r="A74" s="57" t="s">
        <v>28</v>
      </c>
      <c r="B74" s="69" t="str">
        <f>IF(B71="", "", IF(B71="FI ≥ 4,0", 1.5, IF(B71="FI ≥ 2,9 e &lt; 4,0", 1, IF(B71="FI ≥ 1,8 e &lt; 2,9", 0.75, IF(B71="FI ≥ 1,1 e &lt; 1,8", 0.55, IF(B71="FI ≥ 0,5 e &lt; 1,1", 0.4, IF(B71="FI ≥ 0,0 e &lt; 0,5 + indexado na Scielo", 0.2,"")))))))</f>
        <v/>
      </c>
      <c r="C74" s="69" t="str">
        <f t="shared" ref="C74:K74" si="4">IF(C71="", "", IF(C71="FI ≥ 4,0", 1.5, IF(C71="FI ≥ 2,9 e &lt; 4,0", 1, IF(C71="FI ≥ 1,8 e &lt; 2,9", 0.75, IF(C71="FI ≥ 1,1 e &lt; 1,8", 0.55, IF(C71="FI ≥ 0,5 e &lt; 1,1", 0.4, IF(C71="FI ≥ 0,0 e &lt; 0,5 + indexado na Scielo", 0.2,"")))))))</f>
        <v/>
      </c>
      <c r="D74" s="69" t="str">
        <f t="shared" si="4"/>
        <v/>
      </c>
      <c r="E74" s="69" t="str">
        <f t="shared" si="4"/>
        <v/>
      </c>
      <c r="F74" s="69" t="str">
        <f t="shared" si="4"/>
        <v/>
      </c>
      <c r="G74" s="69" t="str">
        <f t="shared" si="4"/>
        <v/>
      </c>
      <c r="H74" s="69" t="str">
        <f t="shared" si="4"/>
        <v/>
      </c>
      <c r="I74" s="69" t="str">
        <f t="shared" si="4"/>
        <v/>
      </c>
      <c r="J74" s="69" t="str">
        <f t="shared" si="4"/>
        <v/>
      </c>
      <c r="K74" s="69" t="str">
        <f t="shared" si="4"/>
        <v/>
      </c>
      <c r="L74" s="16"/>
      <c r="M74" s="36"/>
      <c r="N74" s="36"/>
      <c r="U74" s="17"/>
      <c r="V74" s="8"/>
      <c r="W74" s="8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ht="15.75" hidden="1" customHeight="1" x14ac:dyDescent="0.2">
      <c r="A75" s="57" t="s">
        <v>29</v>
      </c>
      <c r="B75" s="69" t="str">
        <f>IF(B72="", "", IF(B72="1° Autor ou autor correspondente",1, IF(B72="Co-autor",0.5, "")))</f>
        <v/>
      </c>
      <c r="C75" s="69" t="str">
        <f t="shared" ref="C75:J75" si="5">IF(C72="", "", IF(C72="1° Autor ou autor correspondente",1, IF(C72="Co-autor",0.5, "")))</f>
        <v/>
      </c>
      <c r="D75" s="69" t="str">
        <f t="shared" si="5"/>
        <v/>
      </c>
      <c r="E75" s="69" t="str">
        <f t="shared" si="5"/>
        <v/>
      </c>
      <c r="F75" s="69" t="str">
        <f t="shared" si="5"/>
        <v/>
      </c>
      <c r="G75" s="69" t="str">
        <f t="shared" si="5"/>
        <v/>
      </c>
      <c r="H75" s="69" t="str">
        <f t="shared" si="5"/>
        <v/>
      </c>
      <c r="I75" s="69" t="str">
        <f t="shared" si="5"/>
        <v/>
      </c>
      <c r="J75" s="69" t="str">
        <f t="shared" si="5"/>
        <v/>
      </c>
      <c r="K75" s="69" t="str">
        <f t="shared" ref="K75" si="6">IF(K72="", "", IF(K72="1° Autor ou autor correspondente",1, IF(K72="Co-autor",0.5, "")))</f>
        <v/>
      </c>
      <c r="L75" s="16"/>
      <c r="M75" s="36"/>
      <c r="N75" s="36"/>
      <c r="U75" s="17"/>
      <c r="V75" s="8"/>
      <c r="W75" s="8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ht="15.75" hidden="1" customHeight="1" x14ac:dyDescent="0.2">
      <c r="A76" s="49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16"/>
      <c r="M76" s="36"/>
      <c r="N76" s="36"/>
      <c r="O76" s="55" t="s">
        <v>19</v>
      </c>
      <c r="P76" s="55">
        <v>1.5</v>
      </c>
      <c r="U76" s="17"/>
      <c r="V76" s="8"/>
      <c r="W76" s="8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ht="15.75" hidden="1" customHeight="1" x14ac:dyDescent="0.2">
      <c r="A77" s="50"/>
      <c r="B77" s="67"/>
      <c r="C77" s="67"/>
      <c r="D77" s="67"/>
      <c r="E77" s="67"/>
      <c r="F77" s="67"/>
      <c r="G77" s="67"/>
      <c r="H77" s="67"/>
      <c r="I77" s="67"/>
      <c r="J77" s="67"/>
      <c r="K77" s="68"/>
      <c r="L77" s="16"/>
      <c r="M77" s="36"/>
      <c r="N77" s="36"/>
      <c r="O77" s="55" t="s">
        <v>20</v>
      </c>
      <c r="P77" s="55">
        <v>1</v>
      </c>
      <c r="R77" s="53" t="s">
        <v>42</v>
      </c>
      <c r="U77" s="17"/>
      <c r="V77" s="8"/>
      <c r="W77" s="8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ht="15.75" customHeight="1" x14ac:dyDescent="0.2">
      <c r="A78" s="49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16"/>
      <c r="M78" s="36"/>
      <c r="N78" s="36"/>
      <c r="O78" s="55" t="s">
        <v>21</v>
      </c>
      <c r="P78" s="55">
        <v>0.75</v>
      </c>
      <c r="R78" s="53" t="s">
        <v>22</v>
      </c>
      <c r="U78" s="17"/>
      <c r="V78" s="8"/>
      <c r="W78" s="8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ht="15.75" customHeight="1" x14ac:dyDescent="0.2">
      <c r="A79" s="40" t="s">
        <v>23</v>
      </c>
      <c r="B79" s="68" t="str">
        <f t="shared" ref="B79:L79" si="7">IF(B82="", "", B83*B84)</f>
        <v/>
      </c>
      <c r="C79" s="68" t="str">
        <f t="shared" si="7"/>
        <v/>
      </c>
      <c r="D79" s="68" t="str">
        <f t="shared" si="7"/>
        <v/>
      </c>
      <c r="E79" s="68" t="str">
        <f t="shared" si="7"/>
        <v/>
      </c>
      <c r="F79" s="68" t="str">
        <f t="shared" si="7"/>
        <v/>
      </c>
      <c r="G79" s="68" t="str">
        <f t="shared" si="7"/>
        <v/>
      </c>
      <c r="H79" s="68" t="str">
        <f t="shared" si="7"/>
        <v/>
      </c>
      <c r="I79" s="68" t="str">
        <f t="shared" si="7"/>
        <v/>
      </c>
      <c r="J79" s="68" t="str">
        <f t="shared" si="7"/>
        <v/>
      </c>
      <c r="K79" s="68" t="str">
        <f t="shared" si="7"/>
        <v/>
      </c>
      <c r="L79" s="16"/>
      <c r="M79" s="36"/>
      <c r="N79" s="36"/>
      <c r="O79" s="55" t="s">
        <v>24</v>
      </c>
      <c r="P79" s="55">
        <v>0.55000000000000004</v>
      </c>
      <c r="U79" s="17"/>
      <c r="V79" s="8"/>
      <c r="W79" s="8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ht="15.75" customHeight="1" x14ac:dyDescent="0.2">
      <c r="A80" s="44" t="s">
        <v>25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36"/>
      <c r="N80" s="36"/>
      <c r="O80" s="55" t="s">
        <v>26</v>
      </c>
      <c r="P80" s="55">
        <v>0.4</v>
      </c>
      <c r="U80" s="17"/>
      <c r="V80" s="8"/>
      <c r="W80" s="8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ht="15.75" customHeight="1" x14ac:dyDescent="0.2">
      <c r="A81" s="44" t="s">
        <v>27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36"/>
      <c r="N81" s="36"/>
      <c r="O81" s="56" t="s">
        <v>43</v>
      </c>
      <c r="P81" s="55">
        <v>0.2</v>
      </c>
      <c r="U81" s="17"/>
      <c r="V81" s="8"/>
      <c r="W81" s="8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ht="15.75" customHeight="1" x14ac:dyDescent="0.2">
      <c r="A82" s="44" t="s">
        <v>10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36"/>
      <c r="N82" s="36"/>
      <c r="O82" s="55"/>
      <c r="P82" s="55"/>
      <c r="U82" s="17"/>
      <c r="V82" s="8"/>
      <c r="W82" s="8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ht="15.75" hidden="1" customHeight="1" x14ac:dyDescent="0.2">
      <c r="A83" s="57" t="s">
        <v>28</v>
      </c>
      <c r="B83" s="69" t="str">
        <f>IF(B80="", "", IF(B80="FI ≥ 4,0", 1.5, IF(B80="FI ≥ 2,9 e &lt; 4,0", 1, IF(B80="FI ≥ 1,8 e &lt; 2,9", 0.75, IF(B80="FI ≥ 1,1 e &lt; 1,8", 0.55, IF(B80="FI ≥ 0,5 e &lt; 1,1", 0.4, IF(B80="FI ≥ 0,0 e &lt; 0,5 + indexado na Scielo", 0.2,"")))))))</f>
        <v/>
      </c>
      <c r="C83" s="69" t="str">
        <f t="shared" ref="C83:K83" si="8">IF(C80="", "", IF(C80="FI ≥ 4,0", 1.5, IF(C80="FI ≥ 2,9 e &lt; 4,0", 1, IF(C80="FI ≥ 1,8 e &lt; 2,9", 0.75, IF(C80="FI ≥ 1,1 e &lt; 1,8", 0.55, IF(C80="FI ≥ 0,5 e &lt; 1,1", 0.4, IF(C80="FI ≥ 0,0 e &lt; 0,5 + indexado na Scielo", 0.2,"")))))))</f>
        <v/>
      </c>
      <c r="D83" s="69" t="str">
        <f t="shared" si="8"/>
        <v/>
      </c>
      <c r="E83" s="69" t="str">
        <f t="shared" si="8"/>
        <v/>
      </c>
      <c r="F83" s="69" t="str">
        <f t="shared" si="8"/>
        <v/>
      </c>
      <c r="G83" s="69" t="str">
        <f t="shared" si="8"/>
        <v/>
      </c>
      <c r="H83" s="69" t="str">
        <f t="shared" si="8"/>
        <v/>
      </c>
      <c r="I83" s="69" t="str">
        <f t="shared" si="8"/>
        <v/>
      </c>
      <c r="J83" s="69" t="str">
        <f t="shared" si="8"/>
        <v/>
      </c>
      <c r="K83" s="69" t="str">
        <f t="shared" si="8"/>
        <v/>
      </c>
      <c r="L83" s="58"/>
      <c r="M83" s="36"/>
      <c r="N83" s="36"/>
      <c r="U83" s="17"/>
      <c r="V83" s="8"/>
      <c r="W83" s="8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ht="15.75" hidden="1" customHeight="1" x14ac:dyDescent="0.2">
      <c r="A84" s="57" t="s">
        <v>29</v>
      </c>
      <c r="B84" s="69" t="str">
        <f>IF(B81="", "", IF(B81="1° Autor ou autor correspondente",1, IF(B81="Co-autor",0.5, "")))</f>
        <v/>
      </c>
      <c r="C84" s="69" t="str">
        <f t="shared" ref="C84:K84" si="9">IF(C81="", "", IF(C81="1° Autor ou autor correspondente",1, IF(C81="Co-autor",0.5, "")))</f>
        <v/>
      </c>
      <c r="D84" s="69" t="str">
        <f t="shared" si="9"/>
        <v/>
      </c>
      <c r="E84" s="69" t="str">
        <f t="shared" si="9"/>
        <v/>
      </c>
      <c r="F84" s="69" t="str">
        <f t="shared" si="9"/>
        <v/>
      </c>
      <c r="G84" s="69" t="str">
        <f t="shared" si="9"/>
        <v/>
      </c>
      <c r="H84" s="69" t="str">
        <f t="shared" si="9"/>
        <v/>
      </c>
      <c r="I84" s="69" t="str">
        <f t="shared" si="9"/>
        <v/>
      </c>
      <c r="J84" s="69" t="str">
        <f t="shared" si="9"/>
        <v/>
      </c>
      <c r="K84" s="69" t="str">
        <f t="shared" si="9"/>
        <v/>
      </c>
      <c r="L84" s="58"/>
      <c r="M84" s="36"/>
      <c r="N84" s="36"/>
      <c r="U84" s="17"/>
      <c r="V84" s="8"/>
      <c r="W84" s="8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hidden="1" x14ac:dyDescent="0.2">
      <c r="A85" s="5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60"/>
    </row>
    <row r="86" spans="1:38" ht="15.75" customHeight="1" x14ac:dyDescent="0.2">
      <c r="A86" s="49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16"/>
      <c r="M86" s="36"/>
      <c r="N86" s="36"/>
      <c r="O86" s="61" t="s">
        <v>48</v>
      </c>
      <c r="P86" s="9">
        <v>1.5</v>
      </c>
      <c r="U86" s="17"/>
      <c r="V86" s="8"/>
      <c r="W86" s="8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ht="15.75" customHeight="1" x14ac:dyDescent="0.2">
      <c r="A87" s="50" t="s">
        <v>54</v>
      </c>
      <c r="B87" s="67"/>
      <c r="C87" s="67"/>
      <c r="D87" s="67"/>
      <c r="E87" s="67"/>
      <c r="F87" s="67"/>
      <c r="G87" s="67"/>
      <c r="H87" s="67"/>
      <c r="I87" s="67"/>
      <c r="J87" s="67"/>
      <c r="K87" s="68">
        <f>SUM(B89:K89)</f>
        <v>0</v>
      </c>
      <c r="L87" s="52" t="s">
        <v>12</v>
      </c>
      <c r="M87" s="36"/>
      <c r="N87" s="36"/>
      <c r="O87" s="61" t="s">
        <v>49</v>
      </c>
      <c r="P87" s="9">
        <v>1</v>
      </c>
      <c r="U87" s="17"/>
      <c r="V87" s="8"/>
      <c r="W87" s="8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ht="15.75" customHeight="1" x14ac:dyDescent="0.2">
      <c r="A88" s="49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16"/>
      <c r="M88" s="36"/>
      <c r="N88" s="36"/>
      <c r="O88" s="61" t="s">
        <v>53</v>
      </c>
      <c r="P88" s="9">
        <v>0.75</v>
      </c>
      <c r="U88" s="17"/>
      <c r="V88" s="8"/>
      <c r="W88" s="8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ht="15.75" customHeight="1" x14ac:dyDescent="0.2">
      <c r="A89" s="40" t="s">
        <v>13</v>
      </c>
      <c r="B89" s="68" t="str">
        <f t="shared" ref="B89:G89" si="10">IF(B91="", "", B92)</f>
        <v/>
      </c>
      <c r="C89" s="68" t="str">
        <f t="shared" si="10"/>
        <v/>
      </c>
      <c r="D89" s="68" t="str">
        <f t="shared" si="10"/>
        <v/>
      </c>
      <c r="E89" s="68" t="str">
        <f t="shared" si="10"/>
        <v/>
      </c>
      <c r="F89" s="68" t="str">
        <f t="shared" si="10"/>
        <v/>
      </c>
      <c r="G89" s="68" t="str">
        <f t="shared" si="10"/>
        <v/>
      </c>
      <c r="H89" s="68" t="str">
        <f t="shared" ref="H89:K89" si="11">IF(H91="", "", H92)</f>
        <v/>
      </c>
      <c r="I89" s="68" t="str">
        <f t="shared" si="11"/>
        <v/>
      </c>
      <c r="J89" s="68" t="str">
        <f t="shared" si="11"/>
        <v/>
      </c>
      <c r="K89" s="68" t="str">
        <f t="shared" si="11"/>
        <v/>
      </c>
      <c r="L89" s="16"/>
      <c r="M89" s="36"/>
      <c r="N89" s="36"/>
      <c r="O89" s="61" t="s">
        <v>50</v>
      </c>
      <c r="P89" s="9">
        <v>0.55000000000000004</v>
      </c>
      <c r="U89" s="17"/>
      <c r="V89" s="8"/>
      <c r="W89" s="8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ht="15.75" customHeight="1" x14ac:dyDescent="0.2">
      <c r="A90" s="42" t="s">
        <v>46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6"/>
      <c r="M90" s="36"/>
      <c r="N90" s="36"/>
      <c r="O90" s="61" t="s">
        <v>51</v>
      </c>
      <c r="P90" s="9">
        <v>0.4</v>
      </c>
      <c r="U90" s="17"/>
      <c r="V90" s="8"/>
      <c r="W90" s="8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ht="15.75" customHeight="1" x14ac:dyDescent="0.2">
      <c r="A91" s="44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6"/>
      <c r="M91" s="36"/>
      <c r="N91" s="36"/>
      <c r="O91" s="61" t="s">
        <v>52</v>
      </c>
      <c r="P91" s="9">
        <v>0.2</v>
      </c>
      <c r="U91" s="17"/>
      <c r="V91" s="8"/>
      <c r="W91" s="8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ht="15.75" hidden="1" customHeight="1" x14ac:dyDescent="0.2">
      <c r="A92" s="62" t="s">
        <v>47</v>
      </c>
      <c r="B92" s="69" t="str">
        <f>IF(B90="","",IF(B90="LI1",1.5,IF(B90="LI2",1,IF(B90="LI3",0.75,IF(B90="CL1",0.55,IF(B90="CL2",0.4,IF(B90="CL3",0.2,"")))))))</f>
        <v/>
      </c>
      <c r="C92" s="69" t="str">
        <f t="shared" ref="C92:K92" si="12">IF(C90="","",IF(C90="LI1",1.5,IF(C90="LI2",1,IF(C90="LI3",0.75,IF(C90="CL1",0.55,IF(C90="CL2",0.4,IF(C90="CL3",0.2,"")))))))</f>
        <v/>
      </c>
      <c r="D92" s="69" t="str">
        <f t="shared" si="12"/>
        <v/>
      </c>
      <c r="E92" s="69" t="str">
        <f t="shared" si="12"/>
        <v/>
      </c>
      <c r="F92" s="69" t="str">
        <f t="shared" si="12"/>
        <v/>
      </c>
      <c r="G92" s="69" t="str">
        <f t="shared" si="12"/>
        <v/>
      </c>
      <c r="H92" s="69" t="str">
        <f t="shared" si="12"/>
        <v/>
      </c>
      <c r="I92" s="69" t="str">
        <f t="shared" si="12"/>
        <v/>
      </c>
      <c r="J92" s="69" t="str">
        <f t="shared" si="12"/>
        <v/>
      </c>
      <c r="K92" s="69" t="str">
        <f t="shared" si="12"/>
        <v/>
      </c>
      <c r="L92" s="58"/>
      <c r="M92" s="36"/>
      <c r="N92" s="36"/>
      <c r="U92" s="17"/>
      <c r="V92" s="8"/>
      <c r="W92" s="8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ht="15.75" customHeight="1" x14ac:dyDescent="0.2">
      <c r="A93" s="49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16"/>
      <c r="M93" s="36"/>
      <c r="N93" s="36"/>
      <c r="U93" s="17"/>
      <c r="V93" s="8"/>
      <c r="W93" s="8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ht="15.75" customHeight="1" x14ac:dyDescent="0.2">
      <c r="A94" s="50" t="s">
        <v>45</v>
      </c>
      <c r="B94" s="67"/>
      <c r="C94" s="67"/>
      <c r="D94" s="67"/>
      <c r="E94" s="67"/>
      <c r="F94" s="67"/>
      <c r="G94" s="67"/>
      <c r="H94" s="67"/>
      <c r="I94" s="67"/>
      <c r="J94" s="67"/>
      <c r="K94" s="71">
        <f>SUM(B96:K96)</f>
        <v>0</v>
      </c>
      <c r="L94" s="52" t="s">
        <v>12</v>
      </c>
      <c r="M94" s="36"/>
      <c r="N94" s="36"/>
      <c r="U94" s="17"/>
      <c r="V94" s="8"/>
      <c r="W94" s="8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ht="13.5" customHeight="1" x14ac:dyDescent="0.2">
      <c r="A95" s="49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16"/>
      <c r="M95" s="36"/>
      <c r="N95" s="36"/>
      <c r="U95" s="17"/>
      <c r="V95" s="8"/>
      <c r="W95" s="8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ht="15.75" customHeight="1" x14ac:dyDescent="0.2">
      <c r="A96" s="40" t="s">
        <v>13</v>
      </c>
      <c r="B96" s="68" t="str">
        <f t="shared" ref="B96:G96" si="13">IF(B98="", "", B99)</f>
        <v/>
      </c>
      <c r="C96" s="68" t="str">
        <f t="shared" si="13"/>
        <v/>
      </c>
      <c r="D96" s="68" t="str">
        <f t="shared" si="13"/>
        <v/>
      </c>
      <c r="E96" s="68" t="str">
        <f t="shared" si="13"/>
        <v/>
      </c>
      <c r="F96" s="68" t="str">
        <f t="shared" si="13"/>
        <v/>
      </c>
      <c r="G96" s="68" t="str">
        <f t="shared" si="13"/>
        <v/>
      </c>
      <c r="H96" s="68" t="str">
        <f t="shared" ref="H96:K96" si="14">IF(H98="", "", H99)</f>
        <v/>
      </c>
      <c r="I96" s="68" t="str">
        <f t="shared" si="14"/>
        <v/>
      </c>
      <c r="J96" s="68" t="str">
        <f t="shared" si="14"/>
        <v/>
      </c>
      <c r="K96" s="68" t="str">
        <f t="shared" si="14"/>
        <v/>
      </c>
      <c r="L96" s="16"/>
      <c r="M96" s="36"/>
      <c r="N96" s="36"/>
      <c r="O96" s="53" t="s">
        <v>30</v>
      </c>
      <c r="U96" s="17"/>
      <c r="V96" s="8"/>
      <c r="W96" s="8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ht="15.75" customHeight="1" x14ac:dyDescent="0.2">
      <c r="A97" s="44" t="s">
        <v>31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6"/>
      <c r="M97" s="36"/>
      <c r="N97" s="36"/>
      <c r="O97" s="53" t="s">
        <v>32</v>
      </c>
      <c r="U97" s="17"/>
      <c r="V97" s="8"/>
      <c r="W97" s="8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ht="15.75" customHeight="1" x14ac:dyDescent="0.2">
      <c r="A98" s="44" t="s">
        <v>10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6"/>
      <c r="M98" s="36"/>
      <c r="N98" s="36"/>
      <c r="U98" s="17"/>
      <c r="V98" s="8"/>
      <c r="W98" s="8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ht="15.75" hidden="1" customHeight="1" x14ac:dyDescent="0.2">
      <c r="A99" s="57" t="s">
        <v>33</v>
      </c>
      <c r="B99" s="69" t="str">
        <f t="shared" ref="B99:G99" si="15">IF(B97="", "", IF(B97="Solicitada",1, IF(B97="Concedida",2, "")))</f>
        <v/>
      </c>
      <c r="C99" s="69" t="str">
        <f t="shared" si="15"/>
        <v/>
      </c>
      <c r="D99" s="69" t="str">
        <f t="shared" si="15"/>
        <v/>
      </c>
      <c r="E99" s="69" t="str">
        <f t="shared" si="15"/>
        <v/>
      </c>
      <c r="F99" s="69" t="str">
        <f t="shared" si="15"/>
        <v/>
      </c>
      <c r="G99" s="69" t="str">
        <f t="shared" si="15"/>
        <v/>
      </c>
      <c r="H99" s="69" t="str">
        <f t="shared" ref="H99:K99" si="16">IF(H97="", "", IF(H97="Solicitada",1, IF(H97="Concedida",2, "")))</f>
        <v/>
      </c>
      <c r="I99" s="69" t="str">
        <f t="shared" si="16"/>
        <v/>
      </c>
      <c r="J99" s="69" t="str">
        <f t="shared" si="16"/>
        <v/>
      </c>
      <c r="K99" s="69" t="str">
        <f t="shared" si="16"/>
        <v/>
      </c>
      <c r="L99" s="16"/>
      <c r="M99" s="36"/>
      <c r="N99" s="36"/>
      <c r="U99" s="17"/>
      <c r="V99" s="8"/>
      <c r="W99" s="8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ht="15.75" customHeight="1" thickBot="1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0"/>
      <c r="M100" s="36"/>
      <c r="N100" s="36"/>
      <c r="U100" s="17"/>
      <c r="V100" s="8"/>
      <c r="W100" s="8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ht="15.75" hidden="1" customHeight="1" x14ac:dyDescent="0.2">
      <c r="U101" s="17"/>
      <c r="V101" s="8"/>
      <c r="W101" s="8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ht="15.75" hidden="1" customHeight="1" x14ac:dyDescent="0.2">
      <c r="U102" s="17"/>
      <c r="V102" s="8"/>
      <c r="W102" s="8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ht="15.75" hidden="1" customHeight="1" x14ac:dyDescent="0.2">
      <c r="U103" s="17"/>
      <c r="V103" s="8"/>
      <c r="W103" s="8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ht="15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36"/>
      <c r="N104" s="36"/>
      <c r="U104" s="17"/>
      <c r="V104" s="8"/>
      <c r="W104" s="8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ht="15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36"/>
      <c r="N105" s="36"/>
      <c r="U105" s="17"/>
      <c r="V105" s="63"/>
      <c r="W105" s="63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ht="15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36"/>
      <c r="N106" s="36"/>
      <c r="U106" s="17"/>
      <c r="V106" s="63"/>
      <c r="W106" s="63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ht="15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36"/>
      <c r="N107" s="36"/>
      <c r="V107" s="64"/>
      <c r="W107" s="64"/>
    </row>
    <row r="108" spans="1:38" ht="15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36"/>
      <c r="N108" s="36"/>
      <c r="V108" s="64"/>
      <c r="W108" s="64"/>
    </row>
    <row r="109" spans="1:38" ht="15.75" hidden="1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36"/>
      <c r="N109" s="36"/>
    </row>
    <row r="110" spans="1:38" ht="15.75" hidden="1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36"/>
      <c r="N110" s="36"/>
    </row>
    <row r="111" spans="1:38" ht="15.75" hidden="1" customHeight="1" x14ac:dyDescent="0.2"/>
    <row r="112" spans="1:38" ht="15.75" customHeight="1" x14ac:dyDescent="0.2"/>
    <row r="113" s="9" customFormat="1" ht="15.75" customHeight="1" x14ac:dyDescent="0.2"/>
    <row r="114" s="9" customFormat="1" ht="15.75" customHeight="1" x14ac:dyDescent="0.2"/>
    <row r="115" s="9" customFormat="1" ht="15.75" customHeight="1" x14ac:dyDescent="0.2"/>
    <row r="116" s="9" customFormat="1" ht="15.75" customHeight="1" x14ac:dyDescent="0.2"/>
    <row r="117" s="9" customFormat="1" ht="15.75" customHeight="1" x14ac:dyDescent="0.2"/>
    <row r="118" s="9" customFormat="1" ht="15.75" customHeight="1" x14ac:dyDescent="0.2"/>
    <row r="119" s="9" customFormat="1" ht="15.75" customHeight="1" x14ac:dyDescent="0.2"/>
    <row r="120" s="9" customFormat="1" ht="15.75" customHeight="1" x14ac:dyDescent="0.2"/>
    <row r="121" s="9" customFormat="1" ht="15.75" customHeight="1" x14ac:dyDescent="0.2"/>
    <row r="122" s="9" customFormat="1" ht="15.75" customHeight="1" x14ac:dyDescent="0.2"/>
    <row r="123" s="9" customFormat="1" ht="15.75" customHeight="1" x14ac:dyDescent="0.2"/>
    <row r="124" s="9" customFormat="1" ht="15.75" customHeight="1" x14ac:dyDescent="0.2"/>
    <row r="125" s="9" customFormat="1" ht="15.75" customHeight="1" x14ac:dyDescent="0.2"/>
    <row r="126" s="9" customFormat="1" ht="15.75" customHeight="1" x14ac:dyDescent="0.2"/>
    <row r="127" s="9" customFormat="1" ht="15.75" customHeight="1" x14ac:dyDescent="0.2"/>
    <row r="128" s="9" customFormat="1" ht="15.75" customHeight="1" x14ac:dyDescent="0.2"/>
    <row r="129" s="9" customFormat="1" ht="15.75" customHeight="1" x14ac:dyDescent="0.2"/>
    <row r="130" s="9" customFormat="1" ht="15.75" customHeight="1" x14ac:dyDescent="0.2"/>
    <row r="131" s="9" customFormat="1" ht="15.75" customHeight="1" x14ac:dyDescent="0.2"/>
    <row r="132" s="9" customFormat="1" ht="15.75" customHeight="1" x14ac:dyDescent="0.2"/>
    <row r="133" s="9" customFormat="1" ht="15.75" customHeight="1" x14ac:dyDescent="0.2"/>
    <row r="134" s="9" customFormat="1" ht="15.75" customHeight="1" x14ac:dyDescent="0.2"/>
    <row r="135" s="9" customFormat="1" ht="15.75" customHeight="1" x14ac:dyDescent="0.2"/>
    <row r="136" s="9" customFormat="1" ht="15.75" customHeight="1" x14ac:dyDescent="0.2"/>
    <row r="137" s="9" customFormat="1" ht="15.75" customHeight="1" x14ac:dyDescent="0.2"/>
    <row r="138" s="9" customFormat="1" ht="15.75" customHeight="1" x14ac:dyDescent="0.2"/>
    <row r="139" s="9" customFormat="1" ht="15.75" customHeight="1" x14ac:dyDescent="0.2"/>
    <row r="140" s="9" customFormat="1" ht="15.75" customHeight="1" x14ac:dyDescent="0.2"/>
    <row r="141" s="9" customFormat="1" ht="15.75" customHeight="1" x14ac:dyDescent="0.2"/>
    <row r="142" s="9" customFormat="1" ht="15.75" customHeight="1" x14ac:dyDescent="0.2"/>
    <row r="143" s="9" customFormat="1" ht="15.75" customHeight="1" x14ac:dyDescent="0.2"/>
    <row r="144" s="9" customFormat="1" ht="15.75" customHeight="1" x14ac:dyDescent="0.2"/>
    <row r="145" s="9" customFormat="1" ht="15.75" customHeight="1" x14ac:dyDescent="0.2"/>
    <row r="146" s="9" customFormat="1" ht="15.75" customHeight="1" x14ac:dyDescent="0.2"/>
    <row r="147" s="9" customFormat="1" ht="15.75" customHeight="1" x14ac:dyDescent="0.2"/>
    <row r="148" s="9" customFormat="1" ht="15.75" customHeight="1" x14ac:dyDescent="0.2"/>
    <row r="149" s="9" customFormat="1" ht="15.75" customHeight="1" x14ac:dyDescent="0.2"/>
    <row r="150" s="9" customFormat="1" ht="15.75" customHeight="1" x14ac:dyDescent="0.2"/>
    <row r="151" s="9" customFormat="1" ht="15.75" customHeight="1" x14ac:dyDescent="0.2"/>
    <row r="152" s="9" customFormat="1" ht="15.75" customHeight="1" x14ac:dyDescent="0.2"/>
    <row r="153" s="9" customFormat="1" ht="15.75" customHeight="1" x14ac:dyDescent="0.2"/>
    <row r="154" s="9" customFormat="1" ht="15.75" customHeight="1" x14ac:dyDescent="0.2"/>
    <row r="155" s="9" customFormat="1" ht="15.75" customHeight="1" x14ac:dyDescent="0.2"/>
    <row r="156" s="9" customFormat="1" ht="15.75" customHeight="1" x14ac:dyDescent="0.2"/>
    <row r="157" s="9" customFormat="1" ht="15.75" customHeight="1" x14ac:dyDescent="0.2"/>
    <row r="158" s="9" customFormat="1" ht="15.75" customHeight="1" x14ac:dyDescent="0.2"/>
    <row r="159" s="9" customFormat="1" ht="15.75" customHeight="1" x14ac:dyDescent="0.2"/>
    <row r="160" s="9" customFormat="1" ht="15.75" customHeight="1" x14ac:dyDescent="0.2"/>
    <row r="161" s="9" customFormat="1" ht="15.75" customHeight="1" x14ac:dyDescent="0.2"/>
    <row r="162" s="9" customFormat="1" ht="15.75" customHeight="1" x14ac:dyDescent="0.2"/>
    <row r="163" s="9" customFormat="1" ht="15.75" customHeight="1" x14ac:dyDescent="0.2"/>
    <row r="164" s="9" customFormat="1" ht="15.75" customHeight="1" x14ac:dyDescent="0.2"/>
    <row r="165" s="9" customFormat="1" ht="15.75" customHeight="1" x14ac:dyDescent="0.2"/>
    <row r="166" s="9" customFormat="1" ht="15.75" customHeight="1" x14ac:dyDescent="0.2"/>
    <row r="167" s="9" customFormat="1" ht="15.75" customHeight="1" x14ac:dyDescent="0.2"/>
    <row r="168" s="9" customFormat="1" ht="15.75" customHeight="1" x14ac:dyDescent="0.2"/>
    <row r="169" s="9" customFormat="1" ht="15.75" customHeight="1" x14ac:dyDescent="0.2"/>
    <row r="170" s="9" customFormat="1" ht="15.75" customHeight="1" x14ac:dyDescent="0.2"/>
    <row r="171" s="9" customFormat="1" ht="15.75" customHeight="1" x14ac:dyDescent="0.2"/>
    <row r="172" s="9" customFormat="1" ht="15.75" customHeight="1" x14ac:dyDescent="0.2"/>
    <row r="173" s="9" customFormat="1" ht="15.75" customHeight="1" x14ac:dyDescent="0.2"/>
    <row r="174" s="9" customFormat="1" ht="15.75" customHeight="1" x14ac:dyDescent="0.2"/>
    <row r="175" s="9" customFormat="1" ht="15.75" customHeight="1" x14ac:dyDescent="0.2"/>
    <row r="176" s="9" customFormat="1" ht="15.75" customHeight="1" x14ac:dyDescent="0.2"/>
    <row r="177" s="9" customFormat="1" ht="15.75" customHeight="1" x14ac:dyDescent="0.2"/>
    <row r="178" s="9" customFormat="1" ht="15.75" customHeight="1" x14ac:dyDescent="0.2"/>
    <row r="179" s="9" customFormat="1" ht="15.75" customHeight="1" x14ac:dyDescent="0.2"/>
    <row r="180" s="9" customFormat="1" ht="15.75" customHeight="1" x14ac:dyDescent="0.2"/>
    <row r="181" s="9" customFormat="1" ht="15.75" customHeight="1" x14ac:dyDescent="0.2"/>
    <row r="182" s="9" customFormat="1" ht="15.75" customHeight="1" x14ac:dyDescent="0.2"/>
    <row r="183" s="9" customFormat="1" ht="15.75" customHeight="1" x14ac:dyDescent="0.2"/>
    <row r="184" s="9" customFormat="1" ht="15.75" customHeight="1" x14ac:dyDescent="0.2"/>
    <row r="185" s="9" customFormat="1" ht="15.75" customHeight="1" x14ac:dyDescent="0.2"/>
    <row r="186" s="9" customFormat="1" ht="15.75" customHeight="1" x14ac:dyDescent="0.2"/>
    <row r="187" s="9" customFormat="1" ht="15.75" customHeight="1" x14ac:dyDescent="0.2"/>
    <row r="188" s="9" customFormat="1" ht="15.75" customHeight="1" x14ac:dyDescent="0.2"/>
    <row r="189" s="9" customFormat="1" ht="15.75" customHeight="1" x14ac:dyDescent="0.2"/>
    <row r="190" s="9" customFormat="1" ht="15.75" customHeight="1" x14ac:dyDescent="0.2"/>
    <row r="191" s="9" customFormat="1" ht="15.75" customHeight="1" x14ac:dyDescent="0.2"/>
    <row r="192" s="9" customFormat="1" ht="15.75" customHeight="1" x14ac:dyDescent="0.2"/>
    <row r="193" s="9" customFormat="1" ht="15.75" customHeight="1" x14ac:dyDescent="0.2"/>
    <row r="194" s="9" customFormat="1" ht="15.75" customHeight="1" x14ac:dyDescent="0.2"/>
    <row r="195" s="9" customFormat="1" ht="15.75" customHeight="1" x14ac:dyDescent="0.2"/>
    <row r="196" s="9" customFormat="1" ht="15.75" customHeight="1" x14ac:dyDescent="0.2"/>
    <row r="197" s="9" customFormat="1" ht="15.75" customHeight="1" x14ac:dyDescent="0.2"/>
    <row r="198" s="9" customFormat="1" ht="15.75" customHeight="1" x14ac:dyDescent="0.2"/>
    <row r="199" s="9" customFormat="1" ht="15.75" customHeight="1" x14ac:dyDescent="0.2"/>
    <row r="200" s="9" customFormat="1" ht="15.75" customHeight="1" x14ac:dyDescent="0.2"/>
    <row r="201" s="9" customFormat="1" ht="15.75" customHeight="1" x14ac:dyDescent="0.2"/>
    <row r="202" s="9" customFormat="1" ht="15.75" customHeight="1" x14ac:dyDescent="0.2"/>
    <row r="203" s="9" customFormat="1" ht="15.75" customHeight="1" x14ac:dyDescent="0.2"/>
    <row r="204" s="9" customFormat="1" ht="15.75" customHeight="1" x14ac:dyDescent="0.2"/>
    <row r="205" s="9" customFormat="1" ht="15.75" customHeight="1" x14ac:dyDescent="0.2"/>
    <row r="206" s="9" customFormat="1" ht="15.75" customHeight="1" x14ac:dyDescent="0.2"/>
    <row r="207" s="9" customFormat="1" ht="15.75" customHeight="1" x14ac:dyDescent="0.2"/>
    <row r="208" s="9" customFormat="1" ht="15.75" customHeight="1" x14ac:dyDescent="0.2"/>
    <row r="209" s="9" customFormat="1" ht="15.75" customHeight="1" x14ac:dyDescent="0.2"/>
    <row r="210" s="9" customFormat="1" ht="15.75" customHeight="1" x14ac:dyDescent="0.2"/>
    <row r="211" s="9" customFormat="1" ht="15.75" customHeight="1" x14ac:dyDescent="0.2"/>
    <row r="212" s="9" customFormat="1" ht="15.75" customHeight="1" x14ac:dyDescent="0.2"/>
    <row r="213" s="9" customFormat="1" ht="15.75" customHeight="1" x14ac:dyDescent="0.2"/>
    <row r="214" s="9" customFormat="1" ht="15.75" customHeight="1" x14ac:dyDescent="0.2"/>
    <row r="215" s="9" customFormat="1" ht="15.75" customHeight="1" x14ac:dyDescent="0.2"/>
    <row r="216" s="9" customFormat="1" ht="15.75" customHeight="1" x14ac:dyDescent="0.2"/>
    <row r="217" s="9" customFormat="1" ht="15.75" customHeight="1" x14ac:dyDescent="0.2"/>
    <row r="218" s="9" customFormat="1" ht="15.75" customHeight="1" x14ac:dyDescent="0.2"/>
    <row r="219" s="9" customFormat="1" ht="15.75" customHeight="1" x14ac:dyDescent="0.2"/>
    <row r="220" s="9" customFormat="1" ht="15.75" customHeight="1" x14ac:dyDescent="0.2"/>
    <row r="221" s="9" customFormat="1" ht="15.75" customHeight="1" x14ac:dyDescent="0.2"/>
    <row r="222" s="9" customFormat="1" ht="15.75" customHeight="1" x14ac:dyDescent="0.2"/>
    <row r="223" s="9" customFormat="1" ht="15.75" customHeight="1" x14ac:dyDescent="0.2"/>
    <row r="224" s="9" customFormat="1" ht="15.75" customHeight="1" x14ac:dyDescent="0.2"/>
    <row r="225" s="9" customFormat="1" ht="15.75" customHeight="1" x14ac:dyDescent="0.2"/>
    <row r="226" s="9" customFormat="1" ht="15.75" customHeight="1" x14ac:dyDescent="0.2"/>
    <row r="227" s="9" customFormat="1" ht="15.75" customHeight="1" x14ac:dyDescent="0.2"/>
    <row r="228" s="9" customFormat="1" ht="15.75" customHeight="1" x14ac:dyDescent="0.2"/>
    <row r="229" s="9" customFormat="1" ht="15.75" customHeight="1" x14ac:dyDescent="0.2"/>
    <row r="230" s="9" customFormat="1" ht="15.75" customHeight="1" x14ac:dyDescent="0.2"/>
    <row r="231" s="9" customFormat="1" ht="15.75" customHeight="1" x14ac:dyDescent="0.2"/>
    <row r="232" s="9" customFormat="1" ht="15.75" customHeight="1" x14ac:dyDescent="0.2"/>
    <row r="233" s="9" customFormat="1" ht="15.75" customHeight="1" x14ac:dyDescent="0.2"/>
    <row r="234" s="9" customFormat="1" ht="15.75" customHeight="1" x14ac:dyDescent="0.2"/>
    <row r="235" s="9" customFormat="1" ht="15.75" customHeight="1" x14ac:dyDescent="0.2"/>
    <row r="236" s="9" customFormat="1" ht="15.75" customHeight="1" x14ac:dyDescent="0.2"/>
    <row r="237" s="9" customFormat="1" ht="15.75" customHeight="1" x14ac:dyDescent="0.2"/>
    <row r="238" s="9" customFormat="1" ht="15.75" customHeight="1" x14ac:dyDescent="0.2"/>
    <row r="239" s="9" customFormat="1" ht="15.75" customHeight="1" x14ac:dyDescent="0.2"/>
    <row r="240" s="9" customFormat="1" ht="15.75" customHeight="1" x14ac:dyDescent="0.2"/>
    <row r="241" s="9" customFormat="1" ht="15.75" customHeight="1" x14ac:dyDescent="0.2"/>
    <row r="242" s="9" customFormat="1" ht="15.75" customHeight="1" x14ac:dyDescent="0.2"/>
    <row r="243" s="9" customFormat="1" ht="15.75" customHeight="1" x14ac:dyDescent="0.2"/>
    <row r="244" s="9" customFormat="1" ht="15.75" customHeight="1" x14ac:dyDescent="0.2"/>
    <row r="245" s="9" customFormat="1" ht="15.75" customHeight="1" x14ac:dyDescent="0.2"/>
    <row r="246" s="9" customFormat="1" ht="15.75" customHeight="1" x14ac:dyDescent="0.2"/>
    <row r="247" s="9" customFormat="1" ht="15.75" customHeight="1" x14ac:dyDescent="0.2"/>
    <row r="248" s="9" customFormat="1" ht="15.75" customHeight="1" x14ac:dyDescent="0.2"/>
    <row r="249" s="9" customFormat="1" ht="15.75" customHeight="1" x14ac:dyDescent="0.2"/>
    <row r="250" s="9" customFormat="1" ht="15.75" customHeight="1" x14ac:dyDescent="0.2"/>
    <row r="251" s="9" customFormat="1" ht="15.75" customHeight="1" x14ac:dyDescent="0.2"/>
    <row r="252" s="9" customFormat="1" ht="15.75" customHeight="1" x14ac:dyDescent="0.2"/>
    <row r="253" s="9" customFormat="1" ht="15.75" customHeight="1" x14ac:dyDescent="0.2"/>
    <row r="254" s="9" customFormat="1" ht="15.75" customHeight="1" x14ac:dyDescent="0.2"/>
    <row r="255" s="9" customFormat="1" ht="15.75" customHeight="1" x14ac:dyDescent="0.2"/>
    <row r="256" s="9" customFormat="1" ht="15.75" customHeight="1" x14ac:dyDescent="0.2"/>
    <row r="257" s="9" customFormat="1" ht="15.75" customHeight="1" x14ac:dyDescent="0.2"/>
    <row r="258" s="9" customFormat="1" ht="15.75" customHeight="1" x14ac:dyDescent="0.2"/>
    <row r="259" s="9" customFormat="1" ht="15.75" customHeight="1" x14ac:dyDescent="0.2"/>
    <row r="260" s="9" customFormat="1" ht="15.75" customHeight="1" x14ac:dyDescent="0.2"/>
    <row r="261" s="9" customFormat="1" ht="15.75" customHeight="1" x14ac:dyDescent="0.2"/>
    <row r="262" s="9" customFormat="1" ht="15.75" customHeight="1" x14ac:dyDescent="0.2"/>
    <row r="263" s="9" customFormat="1" ht="15.75" customHeight="1" x14ac:dyDescent="0.2"/>
    <row r="264" s="9" customFormat="1" ht="15.75" customHeight="1" x14ac:dyDescent="0.2"/>
    <row r="265" s="9" customFormat="1" ht="15.75" customHeight="1" x14ac:dyDescent="0.2"/>
    <row r="266" s="9" customFormat="1" ht="15.75" customHeight="1" x14ac:dyDescent="0.2"/>
    <row r="267" s="9" customFormat="1" ht="15.75" customHeight="1" x14ac:dyDescent="0.2"/>
    <row r="268" s="9" customFormat="1" ht="15.75" customHeight="1" x14ac:dyDescent="0.2"/>
    <row r="269" s="9" customFormat="1" ht="15.75" customHeight="1" x14ac:dyDescent="0.2"/>
    <row r="270" s="9" customFormat="1" ht="15.75" customHeight="1" x14ac:dyDescent="0.2"/>
    <row r="271" s="9" customFormat="1" ht="15.75" customHeight="1" x14ac:dyDescent="0.2"/>
    <row r="272" s="9" customFormat="1" ht="15.75" customHeight="1" x14ac:dyDescent="0.2"/>
    <row r="273" s="9" customFormat="1" ht="15.75" customHeight="1" x14ac:dyDescent="0.2"/>
    <row r="274" s="9" customFormat="1" ht="15.75" customHeight="1" x14ac:dyDescent="0.2"/>
    <row r="275" s="9" customFormat="1" ht="15.75" customHeight="1" x14ac:dyDescent="0.2"/>
    <row r="276" s="9" customFormat="1" ht="15.75" customHeight="1" x14ac:dyDescent="0.2"/>
    <row r="277" s="9" customFormat="1" ht="15.75" customHeight="1" x14ac:dyDescent="0.2"/>
    <row r="278" s="9" customFormat="1" ht="15.75" customHeight="1" x14ac:dyDescent="0.2"/>
    <row r="279" s="9" customFormat="1" ht="15.75" customHeight="1" x14ac:dyDescent="0.2"/>
    <row r="280" s="9" customFormat="1" ht="15.75" customHeight="1" x14ac:dyDescent="0.2"/>
    <row r="281" s="9" customFormat="1" ht="15.75" customHeight="1" x14ac:dyDescent="0.2"/>
    <row r="282" s="9" customFormat="1" ht="15.75" customHeight="1" x14ac:dyDescent="0.2"/>
    <row r="283" s="9" customFormat="1" ht="15.75" customHeight="1" x14ac:dyDescent="0.2"/>
    <row r="284" s="9" customFormat="1" ht="15.75" customHeight="1" x14ac:dyDescent="0.2"/>
    <row r="285" s="9" customFormat="1" ht="15.75" customHeight="1" x14ac:dyDescent="0.2"/>
    <row r="286" s="9" customFormat="1" ht="15.75" customHeight="1" x14ac:dyDescent="0.2"/>
    <row r="287" s="9" customFormat="1" ht="15.75" customHeight="1" x14ac:dyDescent="0.2"/>
    <row r="288" s="9" customFormat="1" ht="15.75" customHeight="1" x14ac:dyDescent="0.2"/>
    <row r="289" s="9" customFormat="1" ht="15.75" customHeight="1" x14ac:dyDescent="0.2"/>
    <row r="290" s="9" customFormat="1" ht="15.75" customHeight="1" x14ac:dyDescent="0.2"/>
    <row r="291" s="9" customFormat="1" ht="15.75" customHeight="1" x14ac:dyDescent="0.2"/>
    <row r="292" s="9" customFormat="1" ht="15.75" customHeight="1" x14ac:dyDescent="0.2"/>
    <row r="293" s="9" customFormat="1" ht="15.75" customHeight="1" x14ac:dyDescent="0.2"/>
    <row r="294" s="9" customFormat="1" ht="15.75" customHeight="1" x14ac:dyDescent="0.2"/>
    <row r="295" s="9" customFormat="1" ht="15.75" customHeight="1" x14ac:dyDescent="0.2"/>
    <row r="296" s="9" customFormat="1" ht="15.75" customHeight="1" x14ac:dyDescent="0.2"/>
    <row r="297" s="9" customFormat="1" ht="15.75" customHeight="1" x14ac:dyDescent="0.2"/>
    <row r="298" s="9" customFormat="1" ht="15.75" customHeight="1" x14ac:dyDescent="0.2"/>
    <row r="299" s="9" customFormat="1" ht="15.75" customHeight="1" x14ac:dyDescent="0.2"/>
    <row r="300" s="9" customFormat="1" ht="15.75" customHeight="1" x14ac:dyDescent="0.2"/>
    <row r="301" s="9" customFormat="1" ht="15.75" customHeight="1" x14ac:dyDescent="0.2"/>
    <row r="302" s="9" customFormat="1" ht="15.75" customHeight="1" x14ac:dyDescent="0.2"/>
    <row r="303" s="9" customFormat="1" ht="15.75" customHeight="1" x14ac:dyDescent="0.2"/>
    <row r="304" s="9" customFormat="1" ht="15.75" customHeight="1" x14ac:dyDescent="0.2"/>
    <row r="305" s="9" customFormat="1" ht="15.75" customHeight="1" x14ac:dyDescent="0.2"/>
    <row r="306" s="9" customFormat="1" ht="15.75" customHeight="1" x14ac:dyDescent="0.2"/>
    <row r="307" s="9" customFormat="1" ht="15.75" customHeight="1" x14ac:dyDescent="0.2"/>
    <row r="308" s="9" customFormat="1" ht="15.75" customHeight="1" x14ac:dyDescent="0.2"/>
    <row r="309" s="9" customFormat="1" ht="15.75" customHeight="1" x14ac:dyDescent="0.2"/>
    <row r="310" s="9" customFormat="1" ht="15.75" customHeight="1" x14ac:dyDescent="0.2"/>
    <row r="311" s="9" customFormat="1" ht="15.75" customHeight="1" x14ac:dyDescent="0.2"/>
    <row r="312" s="9" customFormat="1" ht="15.75" customHeight="1" x14ac:dyDescent="0.2"/>
    <row r="313" s="9" customFormat="1" ht="15.75" customHeight="1" x14ac:dyDescent="0.2"/>
    <row r="314" s="9" customFormat="1" ht="15.75" customHeight="1" x14ac:dyDescent="0.2"/>
    <row r="315" s="9" customFormat="1" ht="15.75" customHeight="1" x14ac:dyDescent="0.2"/>
    <row r="316" s="9" customFormat="1" ht="15.75" customHeight="1" x14ac:dyDescent="0.2"/>
    <row r="317" s="9" customFormat="1" ht="15.75" customHeight="1" x14ac:dyDescent="0.2"/>
    <row r="318" s="9" customFormat="1" ht="15.75" customHeight="1" x14ac:dyDescent="0.2"/>
    <row r="319" s="9" customFormat="1" ht="15.75" customHeight="1" x14ac:dyDescent="0.2"/>
    <row r="320" s="9" customFormat="1" ht="15.75" customHeight="1" x14ac:dyDescent="0.2"/>
    <row r="321" s="9" customFormat="1" ht="15.75" customHeight="1" x14ac:dyDescent="0.2"/>
    <row r="322" s="9" customFormat="1" ht="15.75" customHeight="1" x14ac:dyDescent="0.2"/>
    <row r="323" s="9" customFormat="1" ht="15.75" customHeight="1" x14ac:dyDescent="0.2"/>
    <row r="324" s="9" customFormat="1" ht="15.75" customHeight="1" x14ac:dyDescent="0.2"/>
    <row r="325" s="9" customFormat="1" ht="15.75" customHeight="1" x14ac:dyDescent="0.2"/>
    <row r="326" s="9" customFormat="1" ht="15.75" customHeight="1" x14ac:dyDescent="0.2"/>
    <row r="327" s="9" customFormat="1" ht="15.75" customHeight="1" x14ac:dyDescent="0.2"/>
    <row r="328" s="9" customFormat="1" ht="15.75" customHeight="1" x14ac:dyDescent="0.2"/>
    <row r="329" s="9" customFormat="1" ht="15.75" customHeight="1" x14ac:dyDescent="0.2"/>
    <row r="330" s="9" customFormat="1" ht="15.75" customHeight="1" x14ac:dyDescent="0.2"/>
    <row r="331" s="9" customFormat="1" ht="15.75" customHeight="1" x14ac:dyDescent="0.2"/>
    <row r="332" s="9" customFormat="1" ht="15.75" customHeight="1" x14ac:dyDescent="0.2"/>
    <row r="333" s="9" customFormat="1" ht="15.75" customHeight="1" x14ac:dyDescent="0.2"/>
    <row r="334" s="9" customFormat="1" ht="15.75" customHeight="1" x14ac:dyDescent="0.2"/>
    <row r="335" s="9" customFormat="1" ht="15.75" customHeight="1" x14ac:dyDescent="0.2"/>
    <row r="336" s="9" customFormat="1" ht="15.75" customHeight="1" x14ac:dyDescent="0.2"/>
    <row r="337" s="9" customFormat="1" ht="15.75" customHeight="1" x14ac:dyDescent="0.2"/>
    <row r="338" s="9" customFormat="1" ht="15.75" customHeight="1" x14ac:dyDescent="0.2"/>
    <row r="339" s="9" customFormat="1" ht="15.75" customHeight="1" x14ac:dyDescent="0.2"/>
    <row r="340" s="9" customFormat="1" ht="15.75" customHeight="1" x14ac:dyDescent="0.2"/>
    <row r="341" s="9" customFormat="1" ht="15.75" customHeight="1" x14ac:dyDescent="0.2"/>
    <row r="342" s="9" customFormat="1" ht="15.75" customHeight="1" x14ac:dyDescent="0.2"/>
    <row r="343" s="9" customFormat="1" ht="15.75" customHeight="1" x14ac:dyDescent="0.2"/>
    <row r="344" s="9" customFormat="1" ht="15.75" customHeight="1" x14ac:dyDescent="0.2"/>
    <row r="345" s="9" customFormat="1" ht="15.75" customHeight="1" x14ac:dyDescent="0.2"/>
    <row r="346" s="9" customFormat="1" ht="15.75" customHeight="1" x14ac:dyDescent="0.2"/>
    <row r="347" s="9" customFormat="1" ht="15.75" customHeight="1" x14ac:dyDescent="0.2"/>
    <row r="348" s="9" customFormat="1" ht="15.75" customHeight="1" x14ac:dyDescent="0.2"/>
    <row r="349" s="9" customFormat="1" ht="15.75" customHeight="1" x14ac:dyDescent="0.2"/>
    <row r="350" s="9" customFormat="1" ht="15.75" customHeight="1" x14ac:dyDescent="0.2"/>
    <row r="351" s="9" customFormat="1" ht="15.75" customHeight="1" x14ac:dyDescent="0.2"/>
    <row r="352" s="9" customFormat="1" ht="15.75" customHeight="1" x14ac:dyDescent="0.2"/>
    <row r="353" s="9" customFormat="1" ht="15.75" customHeight="1" x14ac:dyDescent="0.2"/>
    <row r="354" s="9" customFormat="1" ht="15.75" customHeight="1" x14ac:dyDescent="0.2"/>
    <row r="355" s="9" customFormat="1" ht="15.75" customHeight="1" x14ac:dyDescent="0.2"/>
    <row r="356" s="9" customFormat="1" ht="15.75" customHeight="1" x14ac:dyDescent="0.2"/>
    <row r="357" s="9" customFormat="1" ht="15.75" customHeight="1" x14ac:dyDescent="0.2"/>
    <row r="358" s="9" customFormat="1" ht="15.75" customHeight="1" x14ac:dyDescent="0.2"/>
    <row r="359" s="9" customFormat="1" ht="15.75" customHeight="1" x14ac:dyDescent="0.2"/>
    <row r="360" s="9" customFormat="1" ht="15.75" customHeight="1" x14ac:dyDescent="0.2"/>
    <row r="361" s="9" customFormat="1" ht="15.75" customHeight="1" x14ac:dyDescent="0.2"/>
    <row r="362" s="9" customFormat="1" ht="15.75" customHeight="1" x14ac:dyDescent="0.2"/>
    <row r="363" s="9" customFormat="1" ht="15.75" customHeight="1" x14ac:dyDescent="0.2"/>
    <row r="364" s="9" customFormat="1" ht="15.75" customHeight="1" x14ac:dyDescent="0.2"/>
    <row r="365" s="9" customFormat="1" ht="15.75" customHeight="1" x14ac:dyDescent="0.2"/>
    <row r="366" s="9" customFormat="1" ht="15.75" customHeight="1" x14ac:dyDescent="0.2"/>
    <row r="367" s="9" customFormat="1" ht="15.75" customHeight="1" x14ac:dyDescent="0.2"/>
    <row r="368" s="9" customFormat="1" ht="15.75" customHeight="1" x14ac:dyDescent="0.2"/>
    <row r="369" s="9" customFormat="1" ht="15.75" customHeight="1" x14ac:dyDescent="0.2"/>
    <row r="370" s="9" customFormat="1" ht="15.75" customHeight="1" x14ac:dyDescent="0.2"/>
    <row r="371" s="9" customFormat="1" ht="15.75" customHeight="1" x14ac:dyDescent="0.2"/>
    <row r="372" s="9" customFormat="1" ht="15.75" customHeight="1" x14ac:dyDescent="0.2"/>
    <row r="373" s="9" customFormat="1" ht="15.75" customHeight="1" x14ac:dyDescent="0.2"/>
    <row r="374" s="9" customFormat="1" ht="15.75" customHeight="1" x14ac:dyDescent="0.2"/>
    <row r="375" s="9" customFormat="1" ht="15.75" customHeight="1" x14ac:dyDescent="0.2"/>
    <row r="376" s="9" customFormat="1" ht="15.75" customHeight="1" x14ac:dyDescent="0.2"/>
    <row r="377" s="9" customFormat="1" ht="15.75" customHeight="1" x14ac:dyDescent="0.2"/>
    <row r="378" s="9" customFormat="1" ht="15.75" customHeight="1" x14ac:dyDescent="0.2"/>
    <row r="379" s="9" customFormat="1" ht="15.75" customHeight="1" x14ac:dyDescent="0.2"/>
    <row r="380" s="9" customFormat="1" ht="15.75" customHeight="1" x14ac:dyDescent="0.2"/>
    <row r="381" s="9" customFormat="1" ht="15.75" customHeight="1" x14ac:dyDescent="0.2"/>
    <row r="382" s="9" customFormat="1" ht="15.75" customHeight="1" x14ac:dyDescent="0.2"/>
    <row r="383" s="9" customFormat="1" ht="15.75" customHeight="1" x14ac:dyDescent="0.2"/>
    <row r="384" s="9" customFormat="1" ht="15.75" customHeight="1" x14ac:dyDescent="0.2"/>
    <row r="385" s="9" customFormat="1" ht="15.75" customHeight="1" x14ac:dyDescent="0.2"/>
    <row r="386" s="9" customFormat="1" ht="15.75" customHeight="1" x14ac:dyDescent="0.2"/>
    <row r="387" s="9" customFormat="1" ht="15.75" customHeight="1" x14ac:dyDescent="0.2"/>
    <row r="388" s="9" customFormat="1" ht="15.75" customHeight="1" x14ac:dyDescent="0.2"/>
    <row r="389" s="9" customFormat="1" ht="15.75" customHeight="1" x14ac:dyDescent="0.2"/>
    <row r="390" s="9" customFormat="1" ht="15.75" customHeight="1" x14ac:dyDescent="0.2"/>
    <row r="391" s="9" customFormat="1" ht="15.75" customHeight="1" x14ac:dyDescent="0.2"/>
    <row r="392" s="9" customFormat="1" ht="15.75" customHeight="1" x14ac:dyDescent="0.2"/>
    <row r="393" s="9" customFormat="1" ht="15.75" customHeight="1" x14ac:dyDescent="0.2"/>
    <row r="394" s="9" customFormat="1" ht="15.75" customHeight="1" x14ac:dyDescent="0.2"/>
    <row r="395" s="9" customFormat="1" ht="15.75" customHeight="1" x14ac:dyDescent="0.2"/>
    <row r="396" s="9" customFormat="1" ht="15.75" customHeight="1" x14ac:dyDescent="0.2"/>
    <row r="397" s="9" customFormat="1" ht="15.75" customHeight="1" x14ac:dyDescent="0.2"/>
    <row r="398" s="9" customFormat="1" ht="15.75" customHeight="1" x14ac:dyDescent="0.2"/>
    <row r="399" s="9" customFormat="1" ht="15.75" customHeight="1" x14ac:dyDescent="0.2"/>
    <row r="400" s="9" customFormat="1" ht="15.75" customHeight="1" x14ac:dyDescent="0.2"/>
    <row r="401" s="9" customFormat="1" ht="15.75" customHeight="1" x14ac:dyDescent="0.2"/>
    <row r="402" s="9" customFormat="1" ht="15.75" customHeight="1" x14ac:dyDescent="0.2"/>
    <row r="403" s="9" customFormat="1" ht="15.75" customHeight="1" x14ac:dyDescent="0.2"/>
    <row r="404" s="9" customFormat="1" ht="15.75" customHeight="1" x14ac:dyDescent="0.2"/>
    <row r="405" s="9" customFormat="1" ht="15.75" customHeight="1" x14ac:dyDescent="0.2"/>
    <row r="406" s="9" customFormat="1" ht="15.75" customHeight="1" x14ac:dyDescent="0.2"/>
    <row r="407" s="9" customFormat="1" ht="15.75" customHeight="1" x14ac:dyDescent="0.2"/>
    <row r="408" s="9" customFormat="1" ht="15.75" customHeight="1" x14ac:dyDescent="0.2"/>
    <row r="409" s="9" customFormat="1" ht="15.75" customHeight="1" x14ac:dyDescent="0.2"/>
    <row r="410" s="9" customFormat="1" ht="15.75" customHeight="1" x14ac:dyDescent="0.2"/>
    <row r="411" s="9" customFormat="1" ht="15.75" customHeight="1" x14ac:dyDescent="0.2"/>
    <row r="412" s="9" customFormat="1" ht="15.75" customHeight="1" x14ac:dyDescent="0.2"/>
    <row r="413" s="9" customFormat="1" ht="15.75" customHeight="1" x14ac:dyDescent="0.2"/>
    <row r="414" s="9" customFormat="1" ht="15.75" customHeight="1" x14ac:dyDescent="0.2"/>
    <row r="415" s="9" customFormat="1" ht="15.75" customHeight="1" x14ac:dyDescent="0.2"/>
    <row r="416" s="9" customFormat="1" ht="15.75" customHeight="1" x14ac:dyDescent="0.2"/>
    <row r="417" s="9" customFormat="1" ht="15.75" customHeight="1" x14ac:dyDescent="0.2"/>
    <row r="418" s="9" customFormat="1" ht="15.75" customHeight="1" x14ac:dyDescent="0.2"/>
    <row r="419" s="9" customFormat="1" ht="15.75" customHeight="1" x14ac:dyDescent="0.2"/>
    <row r="420" s="9" customFormat="1" ht="15.75" customHeight="1" x14ac:dyDescent="0.2"/>
    <row r="421" s="9" customFormat="1" ht="15.75" customHeight="1" x14ac:dyDescent="0.2"/>
    <row r="422" s="9" customFormat="1" ht="15.75" customHeight="1" x14ac:dyDescent="0.2"/>
    <row r="423" s="9" customFormat="1" ht="15.75" customHeight="1" x14ac:dyDescent="0.2"/>
    <row r="424" s="9" customFormat="1" ht="15.75" customHeight="1" x14ac:dyDescent="0.2"/>
    <row r="425" s="9" customFormat="1" ht="15.75" customHeight="1" x14ac:dyDescent="0.2"/>
    <row r="426" s="9" customFormat="1" ht="15.75" customHeight="1" x14ac:dyDescent="0.2"/>
    <row r="427" s="9" customFormat="1" ht="15.75" customHeight="1" x14ac:dyDescent="0.2"/>
    <row r="428" s="9" customFormat="1" ht="15.75" customHeight="1" x14ac:dyDescent="0.2"/>
    <row r="429" s="9" customFormat="1" ht="15.75" customHeight="1" x14ac:dyDescent="0.2"/>
    <row r="430" s="9" customFormat="1" ht="15.75" customHeight="1" x14ac:dyDescent="0.2"/>
    <row r="431" s="9" customFormat="1" ht="15.75" customHeight="1" x14ac:dyDescent="0.2"/>
    <row r="432" s="9" customFormat="1" ht="15.75" customHeight="1" x14ac:dyDescent="0.2"/>
    <row r="433" s="9" customFormat="1" ht="15.75" customHeight="1" x14ac:dyDescent="0.2"/>
    <row r="434" s="9" customFormat="1" ht="15.75" customHeight="1" x14ac:dyDescent="0.2"/>
    <row r="435" s="9" customFormat="1" ht="15.75" customHeight="1" x14ac:dyDescent="0.2"/>
    <row r="436" s="9" customFormat="1" ht="15.75" customHeight="1" x14ac:dyDescent="0.2"/>
    <row r="437" s="9" customFormat="1" ht="15.75" customHeight="1" x14ac:dyDescent="0.2"/>
    <row r="438" s="9" customFormat="1" ht="15.75" customHeight="1" x14ac:dyDescent="0.2"/>
    <row r="439" s="9" customFormat="1" ht="15.75" customHeight="1" x14ac:dyDescent="0.2"/>
    <row r="440" s="9" customFormat="1" ht="15.75" customHeight="1" x14ac:dyDescent="0.2"/>
    <row r="441" s="9" customFormat="1" ht="15.75" customHeight="1" x14ac:dyDescent="0.2"/>
    <row r="442" s="9" customFormat="1" ht="15.75" customHeight="1" x14ac:dyDescent="0.2"/>
    <row r="443" s="9" customFormat="1" ht="15.75" customHeight="1" x14ac:dyDescent="0.2"/>
    <row r="444" s="9" customFormat="1" ht="15.75" customHeight="1" x14ac:dyDescent="0.2"/>
    <row r="445" s="9" customFormat="1" ht="15.75" customHeight="1" x14ac:dyDescent="0.2"/>
    <row r="446" s="9" customFormat="1" ht="15.75" customHeight="1" x14ac:dyDescent="0.2"/>
    <row r="447" s="9" customFormat="1" ht="15.75" customHeight="1" x14ac:dyDescent="0.2"/>
    <row r="448" s="9" customFormat="1" ht="15.75" customHeight="1" x14ac:dyDescent="0.2"/>
    <row r="449" s="9" customFormat="1" ht="15.75" customHeight="1" x14ac:dyDescent="0.2"/>
    <row r="450" s="9" customFormat="1" ht="15.75" customHeight="1" x14ac:dyDescent="0.2"/>
    <row r="451" s="9" customFormat="1" ht="15.75" customHeight="1" x14ac:dyDescent="0.2"/>
    <row r="452" s="9" customFormat="1" ht="15.75" customHeight="1" x14ac:dyDescent="0.2"/>
    <row r="453" s="9" customFormat="1" ht="15.75" customHeight="1" x14ac:dyDescent="0.2"/>
    <row r="454" s="9" customFormat="1" ht="15.75" customHeight="1" x14ac:dyDescent="0.2"/>
    <row r="455" s="9" customFormat="1" ht="15.75" customHeight="1" x14ac:dyDescent="0.2"/>
    <row r="456" s="9" customFormat="1" ht="15.75" customHeight="1" x14ac:dyDescent="0.2"/>
    <row r="457" s="9" customFormat="1" ht="15.75" customHeight="1" x14ac:dyDescent="0.2"/>
    <row r="458" s="9" customFormat="1" ht="15.75" customHeight="1" x14ac:dyDescent="0.2"/>
    <row r="459" s="9" customFormat="1" ht="15.75" customHeight="1" x14ac:dyDescent="0.2"/>
    <row r="460" s="9" customFormat="1" ht="15.75" customHeight="1" x14ac:dyDescent="0.2"/>
    <row r="461" s="9" customFormat="1" ht="15.75" customHeight="1" x14ac:dyDescent="0.2"/>
    <row r="462" s="9" customFormat="1" ht="15.75" customHeight="1" x14ac:dyDescent="0.2"/>
    <row r="463" s="9" customFormat="1" ht="15.75" customHeight="1" x14ac:dyDescent="0.2"/>
    <row r="464" s="9" customFormat="1" ht="15.75" customHeight="1" x14ac:dyDescent="0.2"/>
    <row r="465" s="9" customFormat="1" ht="15.75" customHeight="1" x14ac:dyDescent="0.2"/>
    <row r="466" s="9" customFormat="1" ht="15.75" customHeight="1" x14ac:dyDescent="0.2"/>
    <row r="467" s="9" customFormat="1" ht="15.75" customHeight="1" x14ac:dyDescent="0.2"/>
    <row r="468" s="9" customFormat="1" ht="15.75" customHeight="1" x14ac:dyDescent="0.2"/>
    <row r="469" s="9" customFormat="1" ht="15.75" customHeight="1" x14ac:dyDescent="0.2"/>
    <row r="470" s="9" customFormat="1" ht="15.75" customHeight="1" x14ac:dyDescent="0.2"/>
    <row r="471" s="9" customFormat="1" ht="15.75" customHeight="1" x14ac:dyDescent="0.2"/>
    <row r="472" s="9" customFormat="1" ht="15.75" customHeight="1" x14ac:dyDescent="0.2"/>
    <row r="473" s="9" customFormat="1" ht="15.75" customHeight="1" x14ac:dyDescent="0.2"/>
    <row r="474" s="9" customFormat="1" ht="15.75" customHeight="1" x14ac:dyDescent="0.2"/>
    <row r="475" s="9" customFormat="1" ht="15.75" customHeight="1" x14ac:dyDescent="0.2"/>
    <row r="476" s="9" customFormat="1" ht="15.75" customHeight="1" x14ac:dyDescent="0.2"/>
    <row r="477" s="9" customFormat="1" ht="15.75" customHeight="1" x14ac:dyDescent="0.2"/>
    <row r="478" s="9" customFormat="1" ht="15.75" customHeight="1" x14ac:dyDescent="0.2"/>
    <row r="479" s="9" customFormat="1" ht="15.75" customHeight="1" x14ac:dyDescent="0.2"/>
    <row r="480" s="9" customFormat="1" ht="15.75" customHeight="1" x14ac:dyDescent="0.2"/>
    <row r="481" s="9" customFormat="1" ht="15.75" customHeight="1" x14ac:dyDescent="0.2"/>
    <row r="482" s="9" customFormat="1" ht="15.75" customHeight="1" x14ac:dyDescent="0.2"/>
    <row r="483" s="9" customFormat="1" ht="15.75" customHeight="1" x14ac:dyDescent="0.2"/>
    <row r="484" s="9" customFormat="1" ht="15.75" customHeight="1" x14ac:dyDescent="0.2"/>
    <row r="485" s="9" customFormat="1" ht="15.75" customHeight="1" x14ac:dyDescent="0.2"/>
    <row r="486" s="9" customFormat="1" ht="15.75" customHeight="1" x14ac:dyDescent="0.2"/>
    <row r="487" s="9" customFormat="1" ht="15.75" customHeight="1" x14ac:dyDescent="0.2"/>
    <row r="488" s="9" customFormat="1" ht="15.75" customHeight="1" x14ac:dyDescent="0.2"/>
    <row r="489" s="9" customFormat="1" ht="15.75" customHeight="1" x14ac:dyDescent="0.2"/>
    <row r="490" s="9" customFormat="1" ht="15.75" customHeight="1" x14ac:dyDescent="0.2"/>
    <row r="491" s="9" customFormat="1" ht="15.75" customHeight="1" x14ac:dyDescent="0.2"/>
    <row r="492" s="9" customFormat="1" ht="15.75" customHeight="1" x14ac:dyDescent="0.2"/>
    <row r="493" s="9" customFormat="1" ht="15.75" customHeight="1" x14ac:dyDescent="0.2"/>
    <row r="494" s="9" customFormat="1" ht="15.75" customHeight="1" x14ac:dyDescent="0.2"/>
    <row r="495" s="9" customFormat="1" ht="15.75" customHeight="1" x14ac:dyDescent="0.2"/>
    <row r="496" s="9" customFormat="1" ht="15.75" customHeight="1" x14ac:dyDescent="0.2"/>
    <row r="497" s="9" customFormat="1" ht="15.75" customHeight="1" x14ac:dyDescent="0.2"/>
    <row r="498" s="9" customFormat="1" ht="15.75" customHeight="1" x14ac:dyDescent="0.2"/>
    <row r="499" s="9" customFormat="1" ht="15.75" customHeight="1" x14ac:dyDescent="0.2"/>
    <row r="500" s="9" customFormat="1" ht="15.75" customHeight="1" x14ac:dyDescent="0.2"/>
    <row r="501" s="9" customFormat="1" ht="15.75" customHeight="1" x14ac:dyDescent="0.2"/>
    <row r="502" s="9" customFormat="1" ht="15.75" customHeight="1" x14ac:dyDescent="0.2"/>
    <row r="503" s="9" customFormat="1" ht="15.75" customHeight="1" x14ac:dyDescent="0.2"/>
    <row r="504" s="9" customFormat="1" ht="15.75" customHeight="1" x14ac:dyDescent="0.2"/>
    <row r="505" s="9" customFormat="1" ht="15.75" customHeight="1" x14ac:dyDescent="0.2"/>
    <row r="506" s="9" customFormat="1" ht="15.75" customHeight="1" x14ac:dyDescent="0.2"/>
    <row r="507" s="9" customFormat="1" ht="15.75" customHeight="1" x14ac:dyDescent="0.2"/>
    <row r="508" s="9" customFormat="1" ht="15.75" customHeight="1" x14ac:dyDescent="0.2"/>
    <row r="509" s="9" customFormat="1" ht="15.75" customHeight="1" x14ac:dyDescent="0.2"/>
    <row r="510" s="9" customFormat="1" ht="15.75" customHeight="1" x14ac:dyDescent="0.2"/>
    <row r="511" s="9" customFormat="1" ht="15.75" customHeight="1" x14ac:dyDescent="0.2"/>
    <row r="512" s="9" customFormat="1" ht="15.75" customHeight="1" x14ac:dyDescent="0.2"/>
    <row r="513" s="9" customFormat="1" ht="15.75" customHeight="1" x14ac:dyDescent="0.2"/>
    <row r="514" s="9" customFormat="1" ht="15.75" customHeight="1" x14ac:dyDescent="0.2"/>
    <row r="515" s="9" customFormat="1" ht="15.75" customHeight="1" x14ac:dyDescent="0.2"/>
    <row r="516" s="9" customFormat="1" ht="15.75" customHeight="1" x14ac:dyDescent="0.2"/>
    <row r="517" s="9" customFormat="1" ht="15.75" customHeight="1" x14ac:dyDescent="0.2"/>
    <row r="518" s="9" customFormat="1" ht="15.75" customHeight="1" x14ac:dyDescent="0.2"/>
    <row r="519" s="9" customFormat="1" ht="15.75" customHeight="1" x14ac:dyDescent="0.2"/>
    <row r="520" s="9" customFormat="1" ht="15.75" customHeight="1" x14ac:dyDescent="0.2"/>
    <row r="521" s="9" customFormat="1" ht="15.75" customHeight="1" x14ac:dyDescent="0.2"/>
    <row r="522" s="9" customFormat="1" ht="15.75" customHeight="1" x14ac:dyDescent="0.2"/>
    <row r="523" s="9" customFormat="1" ht="15.75" customHeight="1" x14ac:dyDescent="0.2"/>
    <row r="524" s="9" customFormat="1" ht="15.75" customHeight="1" x14ac:dyDescent="0.2"/>
    <row r="525" s="9" customFormat="1" ht="15.75" customHeight="1" x14ac:dyDescent="0.2"/>
    <row r="526" s="9" customFormat="1" ht="15.75" customHeight="1" x14ac:dyDescent="0.2"/>
    <row r="527" s="9" customFormat="1" ht="15.75" customHeight="1" x14ac:dyDescent="0.2"/>
    <row r="528" s="9" customFormat="1" ht="15.75" customHeight="1" x14ac:dyDescent="0.2"/>
    <row r="529" s="9" customFormat="1" ht="15.75" customHeight="1" x14ac:dyDescent="0.2"/>
    <row r="530" s="9" customFormat="1" ht="15.75" customHeight="1" x14ac:dyDescent="0.2"/>
    <row r="531" s="9" customFormat="1" ht="15.75" customHeight="1" x14ac:dyDescent="0.2"/>
    <row r="532" s="9" customFormat="1" ht="15.75" customHeight="1" x14ac:dyDescent="0.2"/>
    <row r="533" s="9" customFormat="1" ht="15.75" customHeight="1" x14ac:dyDescent="0.2"/>
    <row r="534" s="9" customFormat="1" ht="15.75" customHeight="1" x14ac:dyDescent="0.2"/>
    <row r="535" s="9" customFormat="1" ht="15.75" customHeight="1" x14ac:dyDescent="0.2"/>
    <row r="536" s="9" customFormat="1" ht="15.75" customHeight="1" x14ac:dyDescent="0.2"/>
    <row r="537" s="9" customFormat="1" ht="15.75" customHeight="1" x14ac:dyDescent="0.2"/>
    <row r="538" s="9" customFormat="1" ht="15.75" customHeight="1" x14ac:dyDescent="0.2"/>
    <row r="539" s="9" customFormat="1" ht="15.75" customHeight="1" x14ac:dyDescent="0.2"/>
    <row r="540" s="9" customFormat="1" ht="15.75" customHeight="1" x14ac:dyDescent="0.2"/>
    <row r="541" s="9" customFormat="1" ht="15.75" customHeight="1" x14ac:dyDescent="0.2"/>
    <row r="542" s="9" customFormat="1" ht="15.75" customHeight="1" x14ac:dyDescent="0.2"/>
    <row r="543" s="9" customFormat="1" ht="15.75" customHeight="1" x14ac:dyDescent="0.2"/>
    <row r="544" s="9" customFormat="1" ht="15.75" customHeight="1" x14ac:dyDescent="0.2"/>
    <row r="545" s="9" customFormat="1" ht="15.75" customHeight="1" x14ac:dyDescent="0.2"/>
    <row r="546" s="9" customFormat="1" ht="15.75" customHeight="1" x14ac:dyDescent="0.2"/>
    <row r="547" s="9" customFormat="1" ht="15.75" customHeight="1" x14ac:dyDescent="0.2"/>
    <row r="548" s="9" customFormat="1" ht="15.75" customHeight="1" x14ac:dyDescent="0.2"/>
    <row r="549" s="9" customFormat="1" ht="15.75" customHeight="1" x14ac:dyDescent="0.2"/>
    <row r="550" s="9" customFormat="1" ht="15.75" customHeight="1" x14ac:dyDescent="0.2"/>
    <row r="551" s="9" customFormat="1" ht="15.75" customHeight="1" x14ac:dyDescent="0.2"/>
    <row r="552" s="9" customFormat="1" ht="15.75" customHeight="1" x14ac:dyDescent="0.2"/>
    <row r="553" s="9" customFormat="1" ht="15.75" customHeight="1" x14ac:dyDescent="0.2"/>
    <row r="554" s="9" customFormat="1" ht="15.75" customHeight="1" x14ac:dyDescent="0.2"/>
    <row r="555" s="9" customFormat="1" ht="15.75" customHeight="1" x14ac:dyDescent="0.2"/>
    <row r="556" s="9" customFormat="1" ht="15.75" customHeight="1" x14ac:dyDescent="0.2"/>
    <row r="557" s="9" customFormat="1" ht="15.75" customHeight="1" x14ac:dyDescent="0.2"/>
    <row r="558" s="9" customFormat="1" ht="15.75" customHeight="1" x14ac:dyDescent="0.2"/>
    <row r="559" s="9" customFormat="1" ht="15.75" customHeight="1" x14ac:dyDescent="0.2"/>
    <row r="560" s="9" customFormat="1" ht="15.75" customHeight="1" x14ac:dyDescent="0.2"/>
    <row r="561" s="9" customFormat="1" ht="15.75" customHeight="1" x14ac:dyDescent="0.2"/>
    <row r="562" s="9" customFormat="1" ht="15.75" customHeight="1" x14ac:dyDescent="0.2"/>
    <row r="563" s="9" customFormat="1" ht="15.75" customHeight="1" x14ac:dyDescent="0.2"/>
    <row r="564" s="9" customFormat="1" ht="15.75" customHeight="1" x14ac:dyDescent="0.2"/>
    <row r="565" s="9" customFormat="1" ht="15.75" customHeight="1" x14ac:dyDescent="0.2"/>
    <row r="566" s="9" customFormat="1" ht="15.75" customHeight="1" x14ac:dyDescent="0.2"/>
    <row r="567" s="9" customFormat="1" ht="15.75" customHeight="1" x14ac:dyDescent="0.2"/>
    <row r="568" s="9" customFormat="1" ht="15.75" customHeight="1" x14ac:dyDescent="0.2"/>
    <row r="569" s="9" customFormat="1" ht="15.75" customHeight="1" x14ac:dyDescent="0.2"/>
    <row r="570" s="9" customFormat="1" ht="15.75" customHeight="1" x14ac:dyDescent="0.2"/>
    <row r="571" s="9" customFormat="1" ht="15.75" customHeight="1" x14ac:dyDescent="0.2"/>
    <row r="572" s="9" customFormat="1" ht="15.75" customHeight="1" x14ac:dyDescent="0.2"/>
    <row r="573" s="9" customFormat="1" ht="15.75" customHeight="1" x14ac:dyDescent="0.2"/>
    <row r="574" s="9" customFormat="1" ht="15.75" customHeight="1" x14ac:dyDescent="0.2"/>
    <row r="575" s="9" customFormat="1" ht="15.75" customHeight="1" x14ac:dyDescent="0.2"/>
    <row r="576" s="9" customFormat="1" ht="15.75" customHeight="1" x14ac:dyDescent="0.2"/>
    <row r="577" s="9" customFormat="1" ht="15.75" customHeight="1" x14ac:dyDescent="0.2"/>
    <row r="578" s="9" customFormat="1" ht="15.75" customHeight="1" x14ac:dyDescent="0.2"/>
    <row r="579" s="9" customFormat="1" ht="15.75" customHeight="1" x14ac:dyDescent="0.2"/>
    <row r="580" s="9" customFormat="1" ht="15.75" customHeight="1" x14ac:dyDescent="0.2"/>
    <row r="581" s="9" customFormat="1" ht="15.75" customHeight="1" x14ac:dyDescent="0.2"/>
    <row r="582" s="9" customFormat="1" ht="15.75" customHeight="1" x14ac:dyDescent="0.2"/>
    <row r="583" s="9" customFormat="1" ht="15.75" customHeight="1" x14ac:dyDescent="0.2"/>
    <row r="584" s="9" customFormat="1" ht="15.75" customHeight="1" x14ac:dyDescent="0.2"/>
    <row r="585" s="9" customFormat="1" ht="15.75" customHeight="1" x14ac:dyDescent="0.2"/>
    <row r="586" s="9" customFormat="1" ht="15.75" customHeight="1" x14ac:dyDescent="0.2"/>
    <row r="587" s="9" customFormat="1" ht="15.75" customHeight="1" x14ac:dyDescent="0.2"/>
    <row r="588" s="9" customFormat="1" ht="15.75" customHeight="1" x14ac:dyDescent="0.2"/>
    <row r="589" s="9" customFormat="1" ht="15.75" customHeight="1" x14ac:dyDescent="0.2"/>
    <row r="590" s="9" customFormat="1" ht="15.75" customHeight="1" x14ac:dyDescent="0.2"/>
    <row r="591" s="9" customFormat="1" ht="15.75" customHeight="1" x14ac:dyDescent="0.2"/>
    <row r="592" s="9" customFormat="1" ht="15.75" customHeight="1" x14ac:dyDescent="0.2"/>
    <row r="593" s="9" customFormat="1" ht="15.75" customHeight="1" x14ac:dyDescent="0.2"/>
    <row r="594" s="9" customFormat="1" ht="15.75" customHeight="1" x14ac:dyDescent="0.2"/>
    <row r="595" s="9" customFormat="1" ht="15.75" customHeight="1" x14ac:dyDescent="0.2"/>
    <row r="596" s="9" customFormat="1" ht="15.75" customHeight="1" x14ac:dyDescent="0.2"/>
    <row r="597" s="9" customFormat="1" ht="15.75" customHeight="1" x14ac:dyDescent="0.2"/>
    <row r="598" s="9" customFormat="1" ht="15.75" customHeight="1" x14ac:dyDescent="0.2"/>
    <row r="599" s="9" customFormat="1" ht="15.75" customHeight="1" x14ac:dyDescent="0.2"/>
    <row r="600" s="9" customFormat="1" ht="15.75" customHeight="1" x14ac:dyDescent="0.2"/>
    <row r="601" s="9" customFormat="1" ht="15.75" customHeight="1" x14ac:dyDescent="0.2"/>
    <row r="602" s="9" customFormat="1" ht="15.75" customHeight="1" x14ac:dyDescent="0.2"/>
    <row r="603" s="9" customFormat="1" ht="15.75" customHeight="1" x14ac:dyDescent="0.2"/>
    <row r="604" s="9" customFormat="1" ht="15.75" customHeight="1" x14ac:dyDescent="0.2"/>
    <row r="605" s="9" customFormat="1" ht="15.75" customHeight="1" x14ac:dyDescent="0.2"/>
    <row r="606" s="9" customFormat="1" ht="15.75" customHeight="1" x14ac:dyDescent="0.2"/>
    <row r="607" s="9" customFormat="1" ht="15.75" customHeight="1" x14ac:dyDescent="0.2"/>
    <row r="608" s="9" customFormat="1" ht="15.75" customHeight="1" x14ac:dyDescent="0.2"/>
    <row r="609" s="9" customFormat="1" ht="15.75" customHeight="1" x14ac:dyDescent="0.2"/>
    <row r="610" s="9" customFormat="1" ht="15.75" customHeight="1" x14ac:dyDescent="0.2"/>
    <row r="611" s="9" customFormat="1" ht="15.75" customHeight="1" x14ac:dyDescent="0.2"/>
    <row r="612" s="9" customFormat="1" ht="15.75" customHeight="1" x14ac:dyDescent="0.2"/>
    <row r="613" s="9" customFormat="1" ht="15.75" customHeight="1" x14ac:dyDescent="0.2"/>
    <row r="614" s="9" customFormat="1" ht="15.75" customHeight="1" x14ac:dyDescent="0.2"/>
    <row r="615" s="9" customFormat="1" ht="15.75" customHeight="1" x14ac:dyDescent="0.2"/>
    <row r="616" s="9" customFormat="1" ht="15.75" customHeight="1" x14ac:dyDescent="0.2"/>
    <row r="617" s="9" customFormat="1" ht="15.75" customHeight="1" x14ac:dyDescent="0.2"/>
    <row r="618" s="9" customFormat="1" ht="15.75" customHeight="1" x14ac:dyDescent="0.2"/>
    <row r="619" s="9" customFormat="1" ht="15.75" customHeight="1" x14ac:dyDescent="0.2"/>
    <row r="620" s="9" customFormat="1" ht="15.75" customHeight="1" x14ac:dyDescent="0.2"/>
    <row r="621" s="9" customFormat="1" ht="15.75" customHeight="1" x14ac:dyDescent="0.2"/>
    <row r="622" s="9" customFormat="1" ht="15.75" customHeight="1" x14ac:dyDescent="0.2"/>
    <row r="623" s="9" customFormat="1" ht="15.75" customHeight="1" x14ac:dyDescent="0.2"/>
    <row r="624" s="9" customFormat="1" ht="15.75" customHeight="1" x14ac:dyDescent="0.2"/>
    <row r="625" s="9" customFormat="1" ht="15.75" customHeight="1" x14ac:dyDescent="0.2"/>
    <row r="626" s="9" customFormat="1" ht="15.75" customHeight="1" x14ac:dyDescent="0.2"/>
    <row r="627" s="9" customFormat="1" ht="15.75" customHeight="1" x14ac:dyDescent="0.2"/>
    <row r="628" s="9" customFormat="1" ht="15.75" customHeight="1" x14ac:dyDescent="0.2"/>
    <row r="629" s="9" customFormat="1" ht="15.75" customHeight="1" x14ac:dyDescent="0.2"/>
    <row r="630" s="9" customFormat="1" ht="15.75" customHeight="1" x14ac:dyDescent="0.2"/>
    <row r="631" s="9" customFormat="1" ht="15.75" customHeight="1" x14ac:dyDescent="0.2"/>
    <row r="632" s="9" customFormat="1" ht="15.75" customHeight="1" x14ac:dyDescent="0.2"/>
    <row r="633" s="9" customFormat="1" ht="15.75" customHeight="1" x14ac:dyDescent="0.2"/>
    <row r="634" s="9" customFormat="1" ht="15.75" customHeight="1" x14ac:dyDescent="0.2"/>
    <row r="635" s="9" customFormat="1" ht="15.75" customHeight="1" x14ac:dyDescent="0.2"/>
    <row r="636" s="9" customFormat="1" ht="15.75" customHeight="1" x14ac:dyDescent="0.2"/>
    <row r="637" s="9" customFormat="1" ht="15.75" customHeight="1" x14ac:dyDescent="0.2"/>
    <row r="638" s="9" customFormat="1" ht="15.75" customHeight="1" x14ac:dyDescent="0.2"/>
    <row r="639" s="9" customFormat="1" ht="15.75" customHeight="1" x14ac:dyDescent="0.2"/>
    <row r="640" s="9" customFormat="1" ht="15.75" customHeight="1" x14ac:dyDescent="0.2"/>
    <row r="641" s="9" customFormat="1" ht="15.75" customHeight="1" x14ac:dyDescent="0.2"/>
    <row r="642" s="9" customFormat="1" ht="15.75" customHeight="1" x14ac:dyDescent="0.2"/>
    <row r="643" s="9" customFormat="1" ht="15.75" customHeight="1" x14ac:dyDescent="0.2"/>
    <row r="644" s="9" customFormat="1" ht="15.75" customHeight="1" x14ac:dyDescent="0.2"/>
    <row r="645" s="9" customFormat="1" ht="15.75" customHeight="1" x14ac:dyDescent="0.2"/>
    <row r="646" s="9" customFormat="1" ht="15.75" customHeight="1" x14ac:dyDescent="0.2"/>
    <row r="647" s="9" customFormat="1" ht="15.75" customHeight="1" x14ac:dyDescent="0.2"/>
    <row r="648" s="9" customFormat="1" ht="15.75" customHeight="1" x14ac:dyDescent="0.2"/>
    <row r="649" s="9" customFormat="1" ht="15.75" customHeight="1" x14ac:dyDescent="0.2"/>
    <row r="650" s="9" customFormat="1" ht="15.75" customHeight="1" x14ac:dyDescent="0.2"/>
    <row r="651" s="9" customFormat="1" ht="15.75" customHeight="1" x14ac:dyDescent="0.2"/>
    <row r="652" s="9" customFormat="1" ht="15.75" customHeight="1" x14ac:dyDescent="0.2"/>
    <row r="653" s="9" customFormat="1" ht="15.75" customHeight="1" x14ac:dyDescent="0.2"/>
    <row r="654" s="9" customFormat="1" ht="15.75" customHeight="1" x14ac:dyDescent="0.2"/>
    <row r="655" s="9" customFormat="1" ht="15.75" customHeight="1" x14ac:dyDescent="0.2"/>
    <row r="656" s="9" customFormat="1" ht="15.75" customHeight="1" x14ac:dyDescent="0.2"/>
    <row r="657" s="9" customFormat="1" ht="15.75" customHeight="1" x14ac:dyDescent="0.2"/>
    <row r="658" s="9" customFormat="1" ht="15.75" customHeight="1" x14ac:dyDescent="0.2"/>
    <row r="659" s="9" customFormat="1" ht="15.75" customHeight="1" x14ac:dyDescent="0.2"/>
    <row r="660" s="9" customFormat="1" ht="15.75" customHeight="1" x14ac:dyDescent="0.2"/>
    <row r="661" s="9" customFormat="1" ht="15.75" customHeight="1" x14ac:dyDescent="0.2"/>
    <row r="662" s="9" customFormat="1" ht="15.75" customHeight="1" x14ac:dyDescent="0.2"/>
    <row r="663" s="9" customFormat="1" ht="15.75" customHeight="1" x14ac:dyDescent="0.2"/>
    <row r="664" s="9" customFormat="1" ht="15.75" customHeight="1" x14ac:dyDescent="0.2"/>
    <row r="665" s="9" customFormat="1" ht="15.75" customHeight="1" x14ac:dyDescent="0.2"/>
    <row r="666" s="9" customFormat="1" ht="15.75" customHeight="1" x14ac:dyDescent="0.2"/>
    <row r="667" s="9" customFormat="1" ht="15.75" customHeight="1" x14ac:dyDescent="0.2"/>
    <row r="668" s="9" customFormat="1" ht="15.75" customHeight="1" x14ac:dyDescent="0.2"/>
    <row r="669" s="9" customFormat="1" ht="15.75" customHeight="1" x14ac:dyDescent="0.2"/>
    <row r="670" s="9" customFormat="1" ht="15.75" customHeight="1" x14ac:dyDescent="0.2"/>
    <row r="671" s="9" customFormat="1" ht="15.75" customHeight="1" x14ac:dyDescent="0.2"/>
    <row r="672" s="9" customFormat="1" ht="15.75" customHeight="1" x14ac:dyDescent="0.2"/>
    <row r="673" s="9" customFormat="1" ht="15.75" customHeight="1" x14ac:dyDescent="0.2"/>
    <row r="674" s="9" customFormat="1" ht="15.75" customHeight="1" x14ac:dyDescent="0.2"/>
    <row r="675" s="9" customFormat="1" ht="15.75" customHeight="1" x14ac:dyDescent="0.2"/>
    <row r="676" s="9" customFormat="1" ht="15.75" customHeight="1" x14ac:dyDescent="0.2"/>
    <row r="677" s="9" customFormat="1" ht="15.75" customHeight="1" x14ac:dyDescent="0.2"/>
    <row r="678" s="9" customFormat="1" ht="15.75" customHeight="1" x14ac:dyDescent="0.2"/>
    <row r="679" s="9" customFormat="1" ht="15.75" customHeight="1" x14ac:dyDescent="0.2"/>
    <row r="680" s="9" customFormat="1" ht="15.75" customHeight="1" x14ac:dyDescent="0.2"/>
    <row r="681" s="9" customFormat="1" ht="15.75" customHeight="1" x14ac:dyDescent="0.2"/>
    <row r="682" s="9" customFormat="1" ht="15.75" customHeight="1" x14ac:dyDescent="0.2"/>
    <row r="683" s="9" customFormat="1" ht="15.75" customHeight="1" x14ac:dyDescent="0.2"/>
    <row r="684" s="9" customFormat="1" ht="15.75" customHeight="1" x14ac:dyDescent="0.2"/>
    <row r="685" s="9" customFormat="1" ht="15.75" customHeight="1" x14ac:dyDescent="0.2"/>
    <row r="686" s="9" customFormat="1" ht="15.75" customHeight="1" x14ac:dyDescent="0.2"/>
    <row r="687" s="9" customFormat="1" ht="15.75" customHeight="1" x14ac:dyDescent="0.2"/>
    <row r="688" s="9" customFormat="1" ht="15.75" customHeight="1" x14ac:dyDescent="0.2"/>
    <row r="689" s="9" customFormat="1" ht="15.75" customHeight="1" x14ac:dyDescent="0.2"/>
    <row r="690" s="9" customFormat="1" ht="15.75" customHeight="1" x14ac:dyDescent="0.2"/>
    <row r="691" s="9" customFormat="1" ht="15.75" customHeight="1" x14ac:dyDescent="0.2"/>
    <row r="692" s="9" customFormat="1" ht="15.75" customHeight="1" x14ac:dyDescent="0.2"/>
    <row r="693" s="9" customFormat="1" ht="15.75" customHeight="1" x14ac:dyDescent="0.2"/>
    <row r="694" s="9" customFormat="1" ht="15.75" customHeight="1" x14ac:dyDescent="0.2"/>
    <row r="695" s="9" customFormat="1" ht="15.75" customHeight="1" x14ac:dyDescent="0.2"/>
    <row r="696" s="9" customFormat="1" ht="15.75" customHeight="1" x14ac:dyDescent="0.2"/>
    <row r="697" s="9" customFormat="1" ht="15.75" customHeight="1" x14ac:dyDescent="0.2"/>
    <row r="698" s="9" customFormat="1" ht="15.75" customHeight="1" x14ac:dyDescent="0.2"/>
    <row r="699" s="9" customFormat="1" ht="15.75" customHeight="1" x14ac:dyDescent="0.2"/>
    <row r="700" s="9" customFormat="1" ht="15.75" customHeight="1" x14ac:dyDescent="0.2"/>
    <row r="701" s="9" customFormat="1" ht="15.75" customHeight="1" x14ac:dyDescent="0.2"/>
    <row r="702" s="9" customFormat="1" ht="15.75" customHeight="1" x14ac:dyDescent="0.2"/>
    <row r="703" s="9" customFormat="1" ht="15.75" customHeight="1" x14ac:dyDescent="0.2"/>
    <row r="704" s="9" customFormat="1" ht="15.75" customHeight="1" x14ac:dyDescent="0.2"/>
    <row r="705" s="9" customFormat="1" ht="15.75" customHeight="1" x14ac:dyDescent="0.2"/>
    <row r="706" s="9" customFormat="1" ht="15.75" customHeight="1" x14ac:dyDescent="0.2"/>
    <row r="707" s="9" customFormat="1" ht="15.75" customHeight="1" x14ac:dyDescent="0.2"/>
    <row r="708" s="9" customFormat="1" ht="15.75" customHeight="1" x14ac:dyDescent="0.2"/>
    <row r="709" s="9" customFormat="1" ht="15.75" customHeight="1" x14ac:dyDescent="0.2"/>
    <row r="710" s="9" customFormat="1" ht="15.75" customHeight="1" x14ac:dyDescent="0.2"/>
    <row r="711" s="9" customFormat="1" ht="15.75" customHeight="1" x14ac:dyDescent="0.2"/>
    <row r="712" s="9" customFormat="1" ht="15.75" customHeight="1" x14ac:dyDescent="0.2"/>
    <row r="713" s="9" customFormat="1" ht="15.75" customHeight="1" x14ac:dyDescent="0.2"/>
    <row r="714" s="9" customFormat="1" ht="15.75" customHeight="1" x14ac:dyDescent="0.2"/>
    <row r="715" s="9" customFormat="1" ht="15.75" customHeight="1" x14ac:dyDescent="0.2"/>
    <row r="716" s="9" customFormat="1" ht="15.75" customHeight="1" x14ac:dyDescent="0.2"/>
    <row r="717" s="9" customFormat="1" ht="15.75" customHeight="1" x14ac:dyDescent="0.2"/>
    <row r="718" s="9" customFormat="1" ht="15.75" customHeight="1" x14ac:dyDescent="0.2"/>
    <row r="719" s="9" customFormat="1" ht="15.75" customHeight="1" x14ac:dyDescent="0.2"/>
    <row r="720" s="9" customFormat="1" ht="15.75" customHeight="1" x14ac:dyDescent="0.2"/>
    <row r="721" s="9" customFormat="1" ht="15.75" customHeight="1" x14ac:dyDescent="0.2"/>
    <row r="722" s="9" customFormat="1" ht="15.75" customHeight="1" x14ac:dyDescent="0.2"/>
    <row r="723" s="9" customFormat="1" ht="15.75" customHeight="1" x14ac:dyDescent="0.2"/>
    <row r="724" s="9" customFormat="1" ht="15.75" customHeight="1" x14ac:dyDescent="0.2"/>
    <row r="725" s="9" customFormat="1" ht="15.75" customHeight="1" x14ac:dyDescent="0.2"/>
    <row r="726" s="9" customFormat="1" ht="15.75" customHeight="1" x14ac:dyDescent="0.2"/>
    <row r="727" s="9" customFormat="1" ht="15.75" customHeight="1" x14ac:dyDescent="0.2"/>
    <row r="728" s="9" customFormat="1" ht="15.75" customHeight="1" x14ac:dyDescent="0.2"/>
    <row r="729" s="9" customFormat="1" ht="15.75" customHeight="1" x14ac:dyDescent="0.2"/>
    <row r="730" s="9" customFormat="1" ht="15.75" customHeight="1" x14ac:dyDescent="0.2"/>
    <row r="731" s="9" customFormat="1" ht="15.75" customHeight="1" x14ac:dyDescent="0.2"/>
    <row r="732" s="9" customFormat="1" ht="15.75" customHeight="1" x14ac:dyDescent="0.2"/>
    <row r="733" s="9" customFormat="1" ht="15.75" customHeight="1" x14ac:dyDescent="0.2"/>
    <row r="734" s="9" customFormat="1" ht="15.75" customHeight="1" x14ac:dyDescent="0.2"/>
    <row r="735" s="9" customFormat="1" ht="15.75" customHeight="1" x14ac:dyDescent="0.2"/>
    <row r="736" s="9" customFormat="1" ht="15.75" customHeight="1" x14ac:dyDescent="0.2"/>
    <row r="737" s="9" customFormat="1" ht="15.75" customHeight="1" x14ac:dyDescent="0.2"/>
    <row r="738" s="9" customFormat="1" ht="15.75" customHeight="1" x14ac:dyDescent="0.2"/>
    <row r="739" s="9" customFormat="1" ht="15.75" customHeight="1" x14ac:dyDescent="0.2"/>
    <row r="740" s="9" customFormat="1" ht="15.75" customHeight="1" x14ac:dyDescent="0.2"/>
    <row r="741" s="9" customFormat="1" ht="15.75" customHeight="1" x14ac:dyDescent="0.2"/>
    <row r="742" s="9" customFormat="1" ht="15.75" customHeight="1" x14ac:dyDescent="0.2"/>
    <row r="743" s="9" customFormat="1" ht="15.75" customHeight="1" x14ac:dyDescent="0.2"/>
    <row r="744" s="9" customFormat="1" ht="15.75" customHeight="1" x14ac:dyDescent="0.2"/>
    <row r="745" s="9" customFormat="1" ht="15.75" customHeight="1" x14ac:dyDescent="0.2"/>
    <row r="746" s="9" customFormat="1" ht="15.75" customHeight="1" x14ac:dyDescent="0.2"/>
    <row r="747" s="9" customFormat="1" ht="15.75" customHeight="1" x14ac:dyDescent="0.2"/>
    <row r="748" s="9" customFormat="1" ht="15.75" customHeight="1" x14ac:dyDescent="0.2"/>
    <row r="749" s="9" customFormat="1" ht="15.75" customHeight="1" x14ac:dyDescent="0.2"/>
    <row r="750" s="9" customFormat="1" ht="15.75" customHeight="1" x14ac:dyDescent="0.2"/>
    <row r="751" s="9" customFormat="1" ht="15.75" customHeight="1" x14ac:dyDescent="0.2"/>
    <row r="752" s="9" customFormat="1" ht="15.75" customHeight="1" x14ac:dyDescent="0.2"/>
    <row r="753" s="9" customFormat="1" ht="15.75" customHeight="1" x14ac:dyDescent="0.2"/>
    <row r="754" s="9" customFormat="1" ht="15.75" customHeight="1" x14ac:dyDescent="0.2"/>
    <row r="755" s="9" customFormat="1" ht="15.75" customHeight="1" x14ac:dyDescent="0.2"/>
    <row r="756" s="9" customFormat="1" ht="15.75" customHeight="1" x14ac:dyDescent="0.2"/>
    <row r="757" s="9" customFormat="1" ht="15.75" customHeight="1" x14ac:dyDescent="0.2"/>
    <row r="758" s="9" customFormat="1" ht="15.75" customHeight="1" x14ac:dyDescent="0.2"/>
    <row r="759" s="9" customFormat="1" ht="15.75" customHeight="1" x14ac:dyDescent="0.2"/>
    <row r="760" s="9" customFormat="1" ht="15.75" customHeight="1" x14ac:dyDescent="0.2"/>
    <row r="761" s="9" customFormat="1" ht="15.75" customHeight="1" x14ac:dyDescent="0.2"/>
    <row r="762" s="9" customFormat="1" ht="15.75" customHeight="1" x14ac:dyDescent="0.2"/>
    <row r="763" s="9" customFormat="1" ht="15.75" customHeight="1" x14ac:dyDescent="0.2"/>
    <row r="764" s="9" customFormat="1" ht="15.75" customHeight="1" x14ac:dyDescent="0.2"/>
    <row r="765" s="9" customFormat="1" ht="15.75" customHeight="1" x14ac:dyDescent="0.2"/>
    <row r="766" s="9" customFormat="1" ht="15.75" customHeight="1" x14ac:dyDescent="0.2"/>
    <row r="767" s="9" customFormat="1" ht="15.75" customHeight="1" x14ac:dyDescent="0.2"/>
    <row r="768" s="9" customFormat="1" ht="15.75" customHeight="1" x14ac:dyDescent="0.2"/>
    <row r="769" s="9" customFormat="1" ht="15.75" customHeight="1" x14ac:dyDescent="0.2"/>
    <row r="770" s="9" customFormat="1" ht="15.75" customHeight="1" x14ac:dyDescent="0.2"/>
    <row r="771" s="9" customFormat="1" ht="15.75" customHeight="1" x14ac:dyDescent="0.2"/>
    <row r="772" s="9" customFormat="1" ht="15.75" customHeight="1" x14ac:dyDescent="0.2"/>
    <row r="773" s="9" customFormat="1" ht="15.75" customHeight="1" x14ac:dyDescent="0.2"/>
    <row r="774" s="9" customFormat="1" ht="15.75" customHeight="1" x14ac:dyDescent="0.2"/>
    <row r="775" s="9" customFormat="1" ht="15.75" customHeight="1" x14ac:dyDescent="0.2"/>
    <row r="776" s="9" customFormat="1" ht="15.75" customHeight="1" x14ac:dyDescent="0.2"/>
    <row r="777" s="9" customFormat="1" ht="15.75" customHeight="1" x14ac:dyDescent="0.2"/>
    <row r="778" s="9" customFormat="1" ht="15.75" customHeight="1" x14ac:dyDescent="0.2"/>
    <row r="779" s="9" customFormat="1" ht="15.75" customHeight="1" x14ac:dyDescent="0.2"/>
    <row r="780" s="9" customFormat="1" ht="15.75" customHeight="1" x14ac:dyDescent="0.2"/>
    <row r="781" s="9" customFormat="1" ht="15.75" customHeight="1" x14ac:dyDescent="0.2"/>
    <row r="782" s="9" customFormat="1" ht="15.75" customHeight="1" x14ac:dyDescent="0.2"/>
    <row r="783" s="9" customFormat="1" ht="15.75" customHeight="1" x14ac:dyDescent="0.2"/>
    <row r="784" s="9" customFormat="1" ht="15.75" customHeight="1" x14ac:dyDescent="0.2"/>
    <row r="785" s="9" customFormat="1" ht="15.75" customHeight="1" x14ac:dyDescent="0.2"/>
    <row r="786" s="9" customFormat="1" ht="15.75" customHeight="1" x14ac:dyDescent="0.2"/>
    <row r="787" s="9" customFormat="1" ht="15.75" customHeight="1" x14ac:dyDescent="0.2"/>
    <row r="788" s="9" customFormat="1" ht="15.75" customHeight="1" x14ac:dyDescent="0.2"/>
    <row r="789" s="9" customFormat="1" ht="15.75" customHeight="1" x14ac:dyDescent="0.2"/>
    <row r="790" s="9" customFormat="1" ht="15.75" customHeight="1" x14ac:dyDescent="0.2"/>
    <row r="791" s="9" customFormat="1" ht="15.75" customHeight="1" x14ac:dyDescent="0.2"/>
    <row r="792" s="9" customFormat="1" ht="15.75" customHeight="1" x14ac:dyDescent="0.2"/>
    <row r="793" s="9" customFormat="1" ht="15.75" customHeight="1" x14ac:dyDescent="0.2"/>
    <row r="794" s="9" customFormat="1" ht="15.75" customHeight="1" x14ac:dyDescent="0.2"/>
    <row r="795" s="9" customFormat="1" ht="15.75" customHeight="1" x14ac:dyDescent="0.2"/>
    <row r="796" s="9" customFormat="1" ht="15.75" customHeight="1" x14ac:dyDescent="0.2"/>
    <row r="797" s="9" customFormat="1" ht="15.75" customHeight="1" x14ac:dyDescent="0.2"/>
    <row r="798" s="9" customFormat="1" ht="15.75" customHeight="1" x14ac:dyDescent="0.2"/>
    <row r="799" s="9" customFormat="1" ht="15.75" customHeight="1" x14ac:dyDescent="0.2"/>
    <row r="800" s="9" customFormat="1" ht="15.75" customHeight="1" x14ac:dyDescent="0.2"/>
    <row r="801" s="9" customFormat="1" ht="15.75" customHeight="1" x14ac:dyDescent="0.2"/>
    <row r="802" s="9" customFormat="1" ht="15.75" customHeight="1" x14ac:dyDescent="0.2"/>
    <row r="803" s="9" customFormat="1" ht="15.75" customHeight="1" x14ac:dyDescent="0.2"/>
    <row r="804" s="9" customFormat="1" ht="15.75" customHeight="1" x14ac:dyDescent="0.2"/>
    <row r="805" s="9" customFormat="1" ht="15.75" customHeight="1" x14ac:dyDescent="0.2"/>
    <row r="806" s="9" customFormat="1" ht="15.75" customHeight="1" x14ac:dyDescent="0.2"/>
    <row r="807" s="9" customFormat="1" ht="15.75" customHeight="1" x14ac:dyDescent="0.2"/>
    <row r="808" s="9" customFormat="1" ht="15.75" customHeight="1" x14ac:dyDescent="0.2"/>
    <row r="809" s="9" customFormat="1" ht="15.75" customHeight="1" x14ac:dyDescent="0.2"/>
    <row r="810" s="9" customFormat="1" ht="15.75" customHeight="1" x14ac:dyDescent="0.2"/>
    <row r="811" s="9" customFormat="1" ht="15.75" customHeight="1" x14ac:dyDescent="0.2"/>
    <row r="812" s="9" customFormat="1" ht="15.75" customHeight="1" x14ac:dyDescent="0.2"/>
    <row r="813" s="9" customFormat="1" ht="15.75" customHeight="1" x14ac:dyDescent="0.2"/>
    <row r="814" s="9" customFormat="1" ht="15.75" customHeight="1" x14ac:dyDescent="0.2"/>
    <row r="815" s="9" customFormat="1" ht="15.75" customHeight="1" x14ac:dyDescent="0.2"/>
    <row r="816" s="9" customFormat="1" ht="15.75" customHeight="1" x14ac:dyDescent="0.2"/>
    <row r="817" s="9" customFormat="1" ht="15.75" customHeight="1" x14ac:dyDescent="0.2"/>
    <row r="818" s="9" customFormat="1" ht="15.75" customHeight="1" x14ac:dyDescent="0.2"/>
    <row r="819" s="9" customFormat="1" ht="15.75" customHeight="1" x14ac:dyDescent="0.2"/>
    <row r="820" s="9" customFormat="1" ht="15.75" customHeight="1" x14ac:dyDescent="0.2"/>
    <row r="821" s="9" customFormat="1" ht="15.75" customHeight="1" x14ac:dyDescent="0.2"/>
    <row r="822" s="9" customFormat="1" ht="15.75" customHeight="1" x14ac:dyDescent="0.2"/>
    <row r="823" s="9" customFormat="1" ht="15.75" customHeight="1" x14ac:dyDescent="0.2"/>
    <row r="824" s="9" customFormat="1" ht="15.75" customHeight="1" x14ac:dyDescent="0.2"/>
    <row r="825" s="9" customFormat="1" ht="15.75" customHeight="1" x14ac:dyDescent="0.2"/>
    <row r="826" s="9" customFormat="1" ht="15.75" customHeight="1" x14ac:dyDescent="0.2"/>
    <row r="827" s="9" customFormat="1" ht="15.75" customHeight="1" x14ac:dyDescent="0.2"/>
    <row r="828" s="9" customFormat="1" ht="15.75" customHeight="1" x14ac:dyDescent="0.2"/>
    <row r="829" s="9" customFormat="1" ht="15.75" customHeight="1" x14ac:dyDescent="0.2"/>
    <row r="830" s="9" customFormat="1" ht="15.75" customHeight="1" x14ac:dyDescent="0.2"/>
    <row r="831" s="9" customFormat="1" ht="15.75" customHeight="1" x14ac:dyDescent="0.2"/>
    <row r="832" s="9" customFormat="1" ht="15.75" customHeight="1" x14ac:dyDescent="0.2"/>
    <row r="833" s="9" customFormat="1" ht="15.75" customHeight="1" x14ac:dyDescent="0.2"/>
    <row r="834" s="9" customFormat="1" ht="15.75" customHeight="1" x14ac:dyDescent="0.2"/>
    <row r="835" s="9" customFormat="1" ht="15.75" customHeight="1" x14ac:dyDescent="0.2"/>
    <row r="836" s="9" customFormat="1" ht="15.75" customHeight="1" x14ac:dyDescent="0.2"/>
    <row r="837" s="9" customFormat="1" ht="15.75" customHeight="1" x14ac:dyDescent="0.2"/>
    <row r="838" s="9" customFormat="1" ht="15.75" customHeight="1" x14ac:dyDescent="0.2"/>
    <row r="839" s="9" customFormat="1" ht="15.75" customHeight="1" x14ac:dyDescent="0.2"/>
    <row r="840" s="9" customFormat="1" ht="15.75" customHeight="1" x14ac:dyDescent="0.2"/>
    <row r="841" s="9" customFormat="1" ht="15.75" customHeight="1" x14ac:dyDescent="0.2"/>
    <row r="842" s="9" customFormat="1" ht="15.75" customHeight="1" x14ac:dyDescent="0.2"/>
    <row r="843" s="9" customFormat="1" ht="15.75" customHeight="1" x14ac:dyDescent="0.2"/>
    <row r="844" s="9" customFormat="1" ht="15.75" customHeight="1" x14ac:dyDescent="0.2"/>
    <row r="845" s="9" customFormat="1" ht="15.75" customHeight="1" x14ac:dyDescent="0.2"/>
    <row r="846" s="9" customFormat="1" ht="15.75" customHeight="1" x14ac:dyDescent="0.2"/>
    <row r="847" s="9" customFormat="1" ht="15.75" customHeight="1" x14ac:dyDescent="0.2"/>
    <row r="848" s="9" customFormat="1" ht="15.75" customHeight="1" x14ac:dyDescent="0.2"/>
    <row r="849" s="9" customFormat="1" ht="15.75" customHeight="1" x14ac:dyDescent="0.2"/>
    <row r="850" s="9" customFormat="1" ht="15.75" customHeight="1" x14ac:dyDescent="0.2"/>
    <row r="851" s="9" customFormat="1" ht="15.75" customHeight="1" x14ac:dyDescent="0.2"/>
    <row r="852" s="9" customFormat="1" ht="15.75" customHeight="1" x14ac:dyDescent="0.2"/>
    <row r="853" s="9" customFormat="1" ht="15.75" customHeight="1" x14ac:dyDescent="0.2"/>
    <row r="854" s="9" customFormat="1" ht="15.75" customHeight="1" x14ac:dyDescent="0.2"/>
    <row r="855" s="9" customFormat="1" ht="15.75" customHeight="1" x14ac:dyDescent="0.2"/>
    <row r="856" s="9" customFormat="1" ht="15.75" customHeight="1" x14ac:dyDescent="0.2"/>
    <row r="857" s="9" customFormat="1" ht="15.75" customHeight="1" x14ac:dyDescent="0.2"/>
    <row r="858" s="9" customFormat="1" ht="15.75" customHeight="1" x14ac:dyDescent="0.2"/>
    <row r="859" s="9" customFormat="1" ht="15.75" customHeight="1" x14ac:dyDescent="0.2"/>
    <row r="860" s="9" customFormat="1" ht="15.75" customHeight="1" x14ac:dyDescent="0.2"/>
    <row r="861" s="9" customFormat="1" ht="15.75" customHeight="1" x14ac:dyDescent="0.2"/>
    <row r="862" s="9" customFormat="1" ht="15.75" customHeight="1" x14ac:dyDescent="0.2"/>
    <row r="863" s="9" customFormat="1" ht="15.75" customHeight="1" x14ac:dyDescent="0.2"/>
    <row r="864" s="9" customFormat="1" ht="15.75" customHeight="1" x14ac:dyDescent="0.2"/>
    <row r="865" s="9" customFormat="1" ht="15.75" customHeight="1" x14ac:dyDescent="0.2"/>
    <row r="866" s="9" customFormat="1" ht="15.75" customHeight="1" x14ac:dyDescent="0.2"/>
    <row r="867" s="9" customFormat="1" ht="15.75" customHeight="1" x14ac:dyDescent="0.2"/>
    <row r="868" s="9" customFormat="1" ht="15.75" customHeight="1" x14ac:dyDescent="0.2"/>
    <row r="869" s="9" customFormat="1" ht="15.75" customHeight="1" x14ac:dyDescent="0.2"/>
    <row r="870" s="9" customFormat="1" ht="15.75" customHeight="1" x14ac:dyDescent="0.2"/>
    <row r="871" s="9" customFormat="1" ht="15.75" customHeight="1" x14ac:dyDescent="0.2"/>
    <row r="872" s="9" customFormat="1" ht="15.75" customHeight="1" x14ac:dyDescent="0.2"/>
    <row r="873" s="9" customFormat="1" ht="15.75" customHeight="1" x14ac:dyDescent="0.2"/>
    <row r="874" s="9" customFormat="1" ht="15.75" customHeight="1" x14ac:dyDescent="0.2"/>
    <row r="875" s="9" customFormat="1" ht="15.75" customHeight="1" x14ac:dyDescent="0.2"/>
    <row r="876" s="9" customFormat="1" ht="15.75" customHeight="1" x14ac:dyDescent="0.2"/>
    <row r="877" s="9" customFormat="1" ht="15.75" customHeight="1" x14ac:dyDescent="0.2"/>
    <row r="878" s="9" customFormat="1" ht="15.75" customHeight="1" x14ac:dyDescent="0.2"/>
    <row r="879" s="9" customFormat="1" ht="15.75" customHeight="1" x14ac:dyDescent="0.2"/>
    <row r="880" s="9" customFormat="1" ht="15.75" customHeight="1" x14ac:dyDescent="0.2"/>
    <row r="881" s="9" customFormat="1" ht="15.75" customHeight="1" x14ac:dyDescent="0.2"/>
    <row r="882" s="9" customFormat="1" ht="15.75" customHeight="1" x14ac:dyDescent="0.2"/>
    <row r="883" s="9" customFormat="1" ht="15.75" customHeight="1" x14ac:dyDescent="0.2"/>
    <row r="884" s="9" customFormat="1" ht="15.75" customHeight="1" x14ac:dyDescent="0.2"/>
    <row r="885" s="9" customFormat="1" ht="15.75" customHeight="1" x14ac:dyDescent="0.2"/>
    <row r="886" s="9" customFormat="1" ht="15.75" customHeight="1" x14ac:dyDescent="0.2"/>
    <row r="887" s="9" customFormat="1" ht="15.75" customHeight="1" x14ac:dyDescent="0.2"/>
    <row r="888" s="9" customFormat="1" ht="15.75" customHeight="1" x14ac:dyDescent="0.2"/>
    <row r="889" s="9" customFormat="1" ht="15.75" customHeight="1" x14ac:dyDescent="0.2"/>
    <row r="890" s="9" customFormat="1" ht="15.75" customHeight="1" x14ac:dyDescent="0.2"/>
    <row r="891" s="9" customFormat="1" ht="15.75" customHeight="1" x14ac:dyDescent="0.2"/>
    <row r="892" s="9" customFormat="1" ht="15.75" customHeight="1" x14ac:dyDescent="0.2"/>
    <row r="893" s="9" customFormat="1" ht="15.75" customHeight="1" x14ac:dyDescent="0.2"/>
    <row r="894" s="9" customFormat="1" ht="15.75" customHeight="1" x14ac:dyDescent="0.2"/>
    <row r="895" s="9" customFormat="1" ht="15.75" customHeight="1" x14ac:dyDescent="0.2"/>
    <row r="896" s="9" customFormat="1" ht="15.75" customHeight="1" x14ac:dyDescent="0.2"/>
    <row r="897" s="9" customFormat="1" ht="15.75" customHeight="1" x14ac:dyDescent="0.2"/>
    <row r="898" s="9" customFormat="1" ht="15.75" customHeight="1" x14ac:dyDescent="0.2"/>
    <row r="899" s="9" customFormat="1" ht="15.75" customHeight="1" x14ac:dyDescent="0.2"/>
    <row r="900" s="9" customFormat="1" ht="15.75" customHeight="1" x14ac:dyDescent="0.2"/>
    <row r="901" s="9" customFormat="1" ht="15.75" customHeight="1" x14ac:dyDescent="0.2"/>
    <row r="902" s="9" customFormat="1" ht="15.75" customHeight="1" x14ac:dyDescent="0.2"/>
    <row r="903" s="9" customFormat="1" ht="15.75" customHeight="1" x14ac:dyDescent="0.2"/>
    <row r="904" s="9" customFormat="1" ht="15.75" customHeight="1" x14ac:dyDescent="0.2"/>
    <row r="905" s="9" customFormat="1" ht="15.75" customHeight="1" x14ac:dyDescent="0.2"/>
    <row r="906" s="9" customFormat="1" ht="15.75" customHeight="1" x14ac:dyDescent="0.2"/>
    <row r="907" s="9" customFormat="1" ht="15.75" customHeight="1" x14ac:dyDescent="0.2"/>
    <row r="908" s="9" customFormat="1" ht="15.75" customHeight="1" x14ac:dyDescent="0.2"/>
    <row r="909" s="9" customFormat="1" ht="15.75" customHeight="1" x14ac:dyDescent="0.2"/>
    <row r="910" s="9" customFormat="1" ht="15.75" customHeight="1" x14ac:dyDescent="0.2"/>
    <row r="911" s="9" customFormat="1" ht="15.75" customHeight="1" x14ac:dyDescent="0.2"/>
    <row r="912" s="9" customFormat="1" ht="15.75" customHeight="1" x14ac:dyDescent="0.2"/>
    <row r="913" s="9" customFormat="1" ht="15.75" customHeight="1" x14ac:dyDescent="0.2"/>
    <row r="914" s="9" customFormat="1" ht="15.75" customHeight="1" x14ac:dyDescent="0.2"/>
    <row r="915" s="9" customFormat="1" ht="15.75" customHeight="1" x14ac:dyDescent="0.2"/>
    <row r="916" s="9" customFormat="1" ht="15.75" customHeight="1" x14ac:dyDescent="0.2"/>
    <row r="917" s="9" customFormat="1" ht="15.75" customHeight="1" x14ac:dyDescent="0.2"/>
    <row r="918" s="9" customFormat="1" ht="15.75" customHeight="1" x14ac:dyDescent="0.2"/>
    <row r="919" s="9" customFormat="1" ht="15.75" customHeight="1" x14ac:dyDescent="0.2"/>
    <row r="920" s="9" customFormat="1" ht="15.75" customHeight="1" x14ac:dyDescent="0.2"/>
    <row r="921" s="9" customFormat="1" ht="15.75" customHeight="1" x14ac:dyDescent="0.2"/>
    <row r="922" s="9" customFormat="1" ht="15.75" customHeight="1" x14ac:dyDescent="0.2"/>
    <row r="923" s="9" customFormat="1" ht="15.75" customHeight="1" x14ac:dyDescent="0.2"/>
    <row r="924" s="9" customFormat="1" ht="15.75" customHeight="1" x14ac:dyDescent="0.2"/>
    <row r="925" s="9" customFormat="1" ht="15.75" customHeight="1" x14ac:dyDescent="0.2"/>
    <row r="926" s="9" customFormat="1" ht="15.75" customHeight="1" x14ac:dyDescent="0.2"/>
    <row r="927" s="9" customFormat="1" ht="15.75" customHeight="1" x14ac:dyDescent="0.2"/>
    <row r="928" s="9" customFormat="1" ht="15.75" customHeight="1" x14ac:dyDescent="0.2"/>
    <row r="929" s="9" customFormat="1" ht="15.75" customHeight="1" x14ac:dyDescent="0.2"/>
    <row r="930" s="9" customFormat="1" ht="15.75" customHeight="1" x14ac:dyDescent="0.2"/>
    <row r="931" s="9" customFormat="1" ht="15.75" customHeight="1" x14ac:dyDescent="0.2"/>
    <row r="932" s="9" customFormat="1" ht="15.75" customHeight="1" x14ac:dyDescent="0.2"/>
    <row r="933" s="9" customFormat="1" ht="15.75" customHeight="1" x14ac:dyDescent="0.2"/>
    <row r="934" s="9" customFormat="1" ht="15.75" customHeight="1" x14ac:dyDescent="0.2"/>
    <row r="935" s="9" customFormat="1" ht="15.75" customHeight="1" x14ac:dyDescent="0.2"/>
    <row r="936" s="9" customFormat="1" ht="15.75" customHeight="1" x14ac:dyDescent="0.2"/>
    <row r="937" s="9" customFormat="1" ht="15.75" customHeight="1" x14ac:dyDescent="0.2"/>
    <row r="938" s="9" customFormat="1" ht="15.75" customHeight="1" x14ac:dyDescent="0.2"/>
    <row r="939" s="9" customFormat="1" ht="15.75" customHeight="1" x14ac:dyDescent="0.2"/>
    <row r="940" s="9" customFormat="1" ht="15.75" customHeight="1" x14ac:dyDescent="0.2"/>
    <row r="941" s="9" customFormat="1" ht="15.75" customHeight="1" x14ac:dyDescent="0.2"/>
    <row r="942" s="9" customFormat="1" ht="15.75" customHeight="1" x14ac:dyDescent="0.2"/>
    <row r="943" s="9" customFormat="1" ht="15.75" customHeight="1" x14ac:dyDescent="0.2"/>
    <row r="944" s="9" customFormat="1" ht="15.75" customHeight="1" x14ac:dyDescent="0.2"/>
    <row r="945" s="9" customFormat="1" ht="15.75" customHeight="1" x14ac:dyDescent="0.2"/>
    <row r="946" s="9" customFormat="1" ht="15.75" customHeight="1" x14ac:dyDescent="0.2"/>
    <row r="947" s="9" customFormat="1" ht="15.75" customHeight="1" x14ac:dyDescent="0.2"/>
    <row r="948" s="9" customFormat="1" ht="15.75" customHeight="1" x14ac:dyDescent="0.2"/>
    <row r="949" s="9" customFormat="1" ht="15.75" customHeight="1" x14ac:dyDescent="0.2"/>
    <row r="950" s="9" customFormat="1" ht="15.75" customHeight="1" x14ac:dyDescent="0.2"/>
    <row r="951" s="9" customFormat="1" ht="15.75" customHeight="1" x14ac:dyDescent="0.2"/>
    <row r="952" s="9" customFormat="1" ht="15.75" customHeight="1" x14ac:dyDescent="0.2"/>
    <row r="953" s="9" customFormat="1" ht="15.75" customHeight="1" x14ac:dyDescent="0.2"/>
    <row r="954" s="9" customFormat="1" ht="15.75" customHeight="1" x14ac:dyDescent="0.2"/>
    <row r="955" s="9" customFormat="1" ht="15.75" customHeight="1" x14ac:dyDescent="0.2"/>
    <row r="956" s="9" customFormat="1" ht="15.75" customHeight="1" x14ac:dyDescent="0.2"/>
    <row r="957" s="9" customFormat="1" ht="15.75" customHeight="1" x14ac:dyDescent="0.2"/>
    <row r="958" s="9" customFormat="1" ht="15.75" customHeight="1" x14ac:dyDescent="0.2"/>
    <row r="959" s="9" customFormat="1" ht="15.75" customHeight="1" x14ac:dyDescent="0.2"/>
    <row r="960" s="9" customFormat="1" ht="15.75" customHeight="1" x14ac:dyDescent="0.2"/>
    <row r="961" s="9" customFormat="1" ht="15.75" customHeight="1" x14ac:dyDescent="0.2"/>
    <row r="962" s="9" customFormat="1" ht="15.75" customHeight="1" x14ac:dyDescent="0.2"/>
    <row r="963" s="9" customFormat="1" ht="15.75" customHeight="1" x14ac:dyDescent="0.2"/>
    <row r="964" s="9" customFormat="1" ht="15.75" customHeight="1" x14ac:dyDescent="0.2"/>
    <row r="965" s="9" customFormat="1" ht="15.75" customHeight="1" x14ac:dyDescent="0.2"/>
    <row r="966" s="9" customFormat="1" ht="15.75" customHeight="1" x14ac:dyDescent="0.2"/>
    <row r="967" s="9" customFormat="1" ht="15.75" customHeight="1" x14ac:dyDescent="0.2"/>
    <row r="968" s="9" customFormat="1" ht="15.75" customHeight="1" x14ac:dyDescent="0.2"/>
    <row r="969" s="9" customFormat="1" ht="15.75" customHeight="1" x14ac:dyDescent="0.2"/>
    <row r="970" s="9" customFormat="1" ht="15.75" customHeight="1" x14ac:dyDescent="0.2"/>
    <row r="971" s="9" customFormat="1" ht="15.75" customHeight="1" x14ac:dyDescent="0.2"/>
    <row r="972" s="9" customFormat="1" ht="15.75" customHeight="1" x14ac:dyDescent="0.2"/>
    <row r="973" s="9" customFormat="1" ht="15.75" customHeight="1" x14ac:dyDescent="0.2"/>
    <row r="974" s="9" customFormat="1" ht="15.75" customHeight="1" x14ac:dyDescent="0.2"/>
    <row r="975" s="9" customFormat="1" ht="15.75" customHeight="1" x14ac:dyDescent="0.2"/>
    <row r="976" s="9" customFormat="1" ht="15.75" customHeight="1" x14ac:dyDescent="0.2"/>
    <row r="977" s="9" customFormat="1" ht="15.75" customHeight="1" x14ac:dyDescent="0.2"/>
    <row r="978" s="9" customFormat="1" ht="15.75" customHeight="1" x14ac:dyDescent="0.2"/>
    <row r="979" s="9" customFormat="1" ht="15.75" customHeight="1" x14ac:dyDescent="0.2"/>
    <row r="980" s="9" customFormat="1" ht="15.75" customHeight="1" x14ac:dyDescent="0.2"/>
    <row r="981" s="9" customFormat="1" ht="15.75" customHeight="1" x14ac:dyDescent="0.2"/>
    <row r="982" s="9" customFormat="1" ht="15.75" customHeight="1" x14ac:dyDescent="0.2"/>
    <row r="983" s="9" customFormat="1" ht="15.75" customHeight="1" x14ac:dyDescent="0.2"/>
    <row r="984" s="9" customFormat="1" ht="15.75" customHeight="1" x14ac:dyDescent="0.2"/>
    <row r="985" s="9" customFormat="1" ht="15.75" customHeight="1" x14ac:dyDescent="0.2"/>
    <row r="986" s="9" customFormat="1" ht="15.75" customHeight="1" x14ac:dyDescent="0.2"/>
    <row r="987" s="9" customFormat="1" ht="15.75" customHeight="1" x14ac:dyDescent="0.2"/>
    <row r="988" s="9" customFormat="1" ht="15.75" customHeight="1" x14ac:dyDescent="0.2"/>
    <row r="989" s="9" customFormat="1" ht="15.75" customHeight="1" x14ac:dyDescent="0.2"/>
    <row r="990" s="9" customFormat="1" ht="15.75" customHeight="1" x14ac:dyDescent="0.2"/>
    <row r="991" s="9" customFormat="1" ht="15.75" customHeight="1" x14ac:dyDescent="0.2"/>
    <row r="992" s="9" customFormat="1" ht="15.75" customHeight="1" x14ac:dyDescent="0.2"/>
    <row r="993" s="9" customFormat="1" ht="15.75" customHeight="1" x14ac:dyDescent="0.2"/>
    <row r="994" s="9" customFormat="1" ht="15.75" customHeight="1" x14ac:dyDescent="0.2"/>
    <row r="995" s="9" customFormat="1" ht="15.75" customHeight="1" x14ac:dyDescent="0.2"/>
    <row r="996" s="9" customFormat="1" ht="15.75" customHeight="1" x14ac:dyDescent="0.2"/>
    <row r="997" s="9" customFormat="1" ht="15.75" customHeight="1" x14ac:dyDescent="0.2"/>
    <row r="998" s="9" customFormat="1" ht="15.75" customHeight="1" x14ac:dyDescent="0.2"/>
    <row r="999" s="9" customFormat="1" ht="15.75" customHeight="1" x14ac:dyDescent="0.2"/>
    <row r="1000" s="9" customFormat="1" ht="15.75" customHeight="1" x14ac:dyDescent="0.2"/>
    <row r="1001" s="9" customFormat="1" ht="15.75" customHeight="1" x14ac:dyDescent="0.2"/>
    <row r="1002" s="9" customFormat="1" ht="15.75" customHeight="1" x14ac:dyDescent="0.2"/>
    <row r="1003" s="9" customFormat="1" ht="15.75" customHeight="1" x14ac:dyDescent="0.2"/>
    <row r="1004" s="9" customFormat="1" ht="15.75" customHeight="1" x14ac:dyDescent="0.2"/>
    <row r="1005" s="9" customFormat="1" ht="15.75" customHeight="1" x14ac:dyDescent="0.2"/>
    <row r="1006" s="9" customFormat="1" ht="15.75" customHeight="1" x14ac:dyDescent="0.2"/>
  </sheetData>
  <sheetProtection algorithmName="SHA-512" hashValue="BGSwo23cqMVfenpU8sXQJVL6liuGaKkpf7xNSiKNqq49tWXJ5O9w/6hcf2Q0iHakuL39nkGqQQzSLpGEd3mJGA==" saltValue="vTVI13zSzKqGpwmDj+ON4A==" spinCount="100000" sheet="1" objects="1" scenarios="1"/>
  <mergeCells count="3">
    <mergeCell ref="B3:I3"/>
    <mergeCell ref="B4:I4"/>
    <mergeCell ref="A10:L10"/>
  </mergeCells>
  <dataValidations disablePrompts="1" count="8">
    <dataValidation type="list" allowBlank="1" showErrorMessage="1" sqref="C36:K36" xr:uid="{00000000-0002-0000-0000-000000000000}">
      <formula1>$O$36:$O$38</formula1>
      <formula2>0</formula2>
    </dataValidation>
    <dataValidation type="list" allowBlank="1" showErrorMessage="1" sqref="B25:K25" xr:uid="{00000000-0002-0000-0000-000003000000}">
      <formula1>$M$24:$M$25</formula1>
      <formula2>0</formula2>
    </dataValidation>
    <dataValidation type="list" allowBlank="1" showErrorMessage="1" sqref="B72:K72 B81:K81" xr:uid="{00000000-0002-0000-0000-000001000000}">
      <formula1>$R$68:$R$69</formula1>
      <formula2>0</formula2>
    </dataValidation>
    <dataValidation type="list" allowBlank="1" showErrorMessage="1" sqref="B97:K97" xr:uid="{00000000-0002-0000-0000-000004000000}">
      <formula1>$O$96:$O$97</formula1>
      <formula2>0</formula2>
    </dataValidation>
    <dataValidation type="list" allowBlank="1" showErrorMessage="1" sqref="B80:K80 B71:K71" xr:uid="{00000000-0002-0000-0000-000002000000}">
      <formula1>$O$67:$O$76</formula1>
      <formula2>0</formula2>
    </dataValidation>
    <dataValidation type="list" allowBlank="1" showErrorMessage="1" sqref="B90:K90" xr:uid="{B9603312-3DF8-7C4D-8570-0D29AFC0D466}">
      <formula1>$O$86:$O$91</formula1>
    </dataValidation>
    <dataValidation type="list" allowBlank="1" showErrorMessage="1" sqref="B16:K16" xr:uid="{81F37687-BBCB-2348-9F60-0DA82FC54C3D}">
      <formula1>$M$15:$M$16</formula1>
    </dataValidation>
    <dataValidation type="list" allowBlank="1" showErrorMessage="1" sqref="B36" xr:uid="{40DF160E-26DB-9F40-883C-FE26587E6D3B}">
      <formula1>$O$37:$O$38</formula1>
    </dataValidation>
  </dataValidations>
  <pageMargins left="0.75" right="0.75" top="1" bottom="1" header="0.51180555555555496" footer="0.51180555555555496"/>
  <pageSetup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Cunha Bustamante Filho</dc:creator>
  <dc:description/>
  <cp:lastModifiedBy>Ivan Cunha Bustamante Filho</cp:lastModifiedBy>
  <cp:revision>3</cp:revision>
  <dcterms:created xsi:type="dcterms:W3CDTF">2014-07-03T14:30:03Z</dcterms:created>
  <dcterms:modified xsi:type="dcterms:W3CDTF">2023-07-31T19:37:54Z</dcterms:modified>
  <dc:language>pt-BR</dc:language>
</cp:coreProperties>
</file>