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codeName="ThisWorkbook" autoCompressPictures="0"/>
  <bookViews>
    <workbookView xWindow="1640" yWindow="60" windowWidth="26780" windowHeight="15820" tabRatio="622"/>
  </bookViews>
  <sheets>
    <sheet name="Avaliação de CV" sheetId="1" r:id="rId1"/>
  </sheets>
  <definedNames>
    <definedName name="_xlnm._FilterDatabase" localSheetId="0" hidden="1">'Avaliação de CV'!$J$22:$J$23</definedName>
    <definedName name="_xlnm.Criteria" localSheetId="0">'Avaliação de CV'!$K$22:$K$23</definedName>
    <definedName name="_xlnm.Extract" localSheetId="0">'Avaliação de CV'!#REF!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1" i="1" l="1"/>
  <c r="D61" i="1"/>
  <c r="E61" i="1"/>
  <c r="F61" i="1"/>
  <c r="G61" i="1"/>
  <c r="H61" i="1"/>
  <c r="I61" i="1"/>
  <c r="J61" i="1"/>
  <c r="B61" i="1"/>
  <c r="C83" i="1"/>
  <c r="D83" i="1"/>
  <c r="E83" i="1"/>
  <c r="F83" i="1"/>
  <c r="G83" i="1"/>
  <c r="H83" i="1"/>
  <c r="I83" i="1"/>
  <c r="J83" i="1"/>
  <c r="C82" i="1"/>
  <c r="D82" i="1"/>
  <c r="E82" i="1"/>
  <c r="F82" i="1"/>
  <c r="G82" i="1"/>
  <c r="H82" i="1"/>
  <c r="I82" i="1"/>
  <c r="J82" i="1"/>
  <c r="C78" i="1"/>
  <c r="D78" i="1"/>
  <c r="E78" i="1"/>
  <c r="F78" i="1"/>
  <c r="G78" i="1"/>
  <c r="H78" i="1"/>
  <c r="I78" i="1"/>
  <c r="J78" i="1"/>
  <c r="B83" i="1"/>
  <c r="B82" i="1"/>
  <c r="B78" i="1"/>
  <c r="K92" i="1"/>
  <c r="K87" i="1"/>
  <c r="C72" i="1"/>
  <c r="D72" i="1"/>
  <c r="E72" i="1"/>
  <c r="F72" i="1"/>
  <c r="G72" i="1"/>
  <c r="H72" i="1"/>
  <c r="I72" i="1"/>
  <c r="J72" i="1"/>
  <c r="L16" i="1"/>
  <c r="B62" i="1"/>
  <c r="B57" i="1"/>
  <c r="C57" i="1"/>
  <c r="D57" i="1"/>
  <c r="E57" i="1"/>
  <c r="F57" i="1"/>
  <c r="G57" i="1"/>
  <c r="H57" i="1"/>
  <c r="I57" i="1"/>
  <c r="J57" i="1"/>
  <c r="K57" i="1"/>
  <c r="B66" i="1"/>
  <c r="C66" i="1"/>
  <c r="D66" i="1"/>
  <c r="E66" i="1"/>
  <c r="F66" i="1"/>
  <c r="G66" i="1"/>
  <c r="H66" i="1"/>
  <c r="I66" i="1"/>
  <c r="J66" i="1"/>
  <c r="K66" i="1"/>
  <c r="B72" i="1"/>
  <c r="K72" i="1"/>
  <c r="K78" i="1"/>
  <c r="L54" i="1"/>
  <c r="F9" i="1"/>
  <c r="G37" i="1"/>
  <c r="B40" i="1"/>
  <c r="C40" i="1"/>
  <c r="D40" i="1"/>
  <c r="E40" i="1"/>
  <c r="F40" i="1"/>
  <c r="G40" i="1"/>
  <c r="H40" i="1"/>
  <c r="I40" i="1"/>
  <c r="J40" i="1"/>
  <c r="K40" i="1"/>
  <c r="G45" i="1"/>
  <c r="G48" i="1"/>
  <c r="G51" i="1"/>
  <c r="L35" i="1"/>
  <c r="E9" i="1"/>
  <c r="B29" i="1"/>
  <c r="C29" i="1"/>
  <c r="D29" i="1"/>
  <c r="E29" i="1"/>
  <c r="F29" i="1"/>
  <c r="G29" i="1"/>
  <c r="H29" i="1"/>
  <c r="I29" i="1"/>
  <c r="J29" i="1"/>
  <c r="K29" i="1"/>
  <c r="L29" i="1"/>
  <c r="D9" i="1"/>
  <c r="C22" i="1"/>
  <c r="D25" i="1"/>
  <c r="L21" i="1"/>
  <c r="C9" i="1"/>
  <c r="B9" i="1"/>
  <c r="G9" i="1"/>
  <c r="C62" i="1"/>
  <c r="D62" i="1"/>
  <c r="E62" i="1"/>
  <c r="F62" i="1"/>
  <c r="G62" i="1"/>
  <c r="H62" i="1"/>
  <c r="I62" i="1"/>
  <c r="J62" i="1"/>
</calcChain>
</file>

<file path=xl/sharedStrings.xml><?xml version="1.0" encoding="utf-8"?>
<sst xmlns="http://schemas.openxmlformats.org/spreadsheetml/2006/main" count="97" uniqueCount="57">
  <si>
    <t>Nome do candidato</t>
  </si>
  <si>
    <t>E-mail</t>
  </si>
  <si>
    <t>1. Experiência profissional</t>
  </si>
  <si>
    <t>Documento no.</t>
  </si>
  <si>
    <t>No. de pontos</t>
  </si>
  <si>
    <t>No. de semestres</t>
  </si>
  <si>
    <t>2. Qualificaçao e aperfeiçoamento</t>
  </si>
  <si>
    <t>2.1 Pós-graduação lato ou stricto sensu ou residência nas áreas de concentração do Programa.</t>
  </si>
  <si>
    <t>2.2 Proficiência em língua estrangeira para pós-graduação</t>
  </si>
  <si>
    <t>3. Participaçao em projeto de pesquisa/extensão</t>
  </si>
  <si>
    <t>4. Participação em bancas, eventos ou cursos/Ministrante de cursos ou palestras</t>
  </si>
  <si>
    <t>4.1 Participação em banca de trabalho de conclusão de curso de graduação</t>
  </si>
  <si>
    <t>4.2 Participação em eventos científicos nas áreas de concentração do Programa.</t>
  </si>
  <si>
    <t>4.3 Participação em cursos de no mínimo 4 (quatro) horas nas áreas de concentração do Programa.</t>
  </si>
  <si>
    <t>4.4 Ministrante de palestras nas áreas de concentração do Programa.</t>
  </si>
  <si>
    <t>4.5 Ministrante de cursos com no mínimo 2 (duas) horas nas áreas de concentração do Programa.</t>
  </si>
  <si>
    <t>Local</t>
  </si>
  <si>
    <t>Nacional</t>
  </si>
  <si>
    <t>Internacional</t>
  </si>
  <si>
    <t>Pontos</t>
  </si>
  <si>
    <t>Multiplicador</t>
  </si>
  <si>
    <t>Maximo</t>
  </si>
  <si>
    <t>Tipo de participação</t>
  </si>
  <si>
    <t>Bols/Pq</t>
  </si>
  <si>
    <t>Volunt</t>
  </si>
  <si>
    <t>Abrangência</t>
  </si>
  <si>
    <t>Pontos Consolidados</t>
  </si>
  <si>
    <t>5. Produçao Científica</t>
  </si>
  <si>
    <t>5.1 Publicação de artigo científico nas áreas de concentração do programa</t>
  </si>
  <si>
    <t>Extrato Qualis</t>
  </si>
  <si>
    <t>Autoria</t>
  </si>
  <si>
    <t>A1</t>
  </si>
  <si>
    <t>A2</t>
  </si>
  <si>
    <t>B1</t>
  </si>
  <si>
    <t>B2</t>
  </si>
  <si>
    <t>B3</t>
  </si>
  <si>
    <t>B4</t>
  </si>
  <si>
    <t>B5</t>
  </si>
  <si>
    <t>C</t>
  </si>
  <si>
    <t>Sem qualis</t>
  </si>
  <si>
    <t>1° Autor</t>
  </si>
  <si>
    <t>Co-autor</t>
  </si>
  <si>
    <t>Fator Qualis</t>
  </si>
  <si>
    <t>Fator Autoria</t>
  </si>
  <si>
    <t>5.3 Organização e/ou autoria de livro nas áreas de concentração do Programa</t>
  </si>
  <si>
    <t>5.2 Publicaçao de capitulo de livro nas áreas de concentração do Programa</t>
  </si>
  <si>
    <t>5.4 Produção de patente</t>
  </si>
  <si>
    <t>Estágio da Patente</t>
  </si>
  <si>
    <t>Registrada</t>
  </si>
  <si>
    <t>Solicitada</t>
  </si>
  <si>
    <t>Total</t>
  </si>
  <si>
    <t>5.5 Apresentaçao oral ou na forma de pôster de trabalho em evento científico nas áreas de concentraçao do Programa</t>
  </si>
  <si>
    <t>5.6 Publicaçao de resumos em anais de eventos científicos nas áreas de concentraçao do Programa</t>
  </si>
  <si>
    <t>Parciais nos itens:</t>
  </si>
  <si>
    <t>Total geral de pontos:</t>
  </si>
  <si>
    <t>Fator Estágio</t>
  </si>
  <si>
    <t>Planilha de avaliaçao de curriculo - Mestrado em Biotecnologia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</si>
</sst>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scheme val="minor"/>
    </font>
    <font>
      <sz val="12"/>
      <color rgb="FFFF0000"/>
      <name val="Calibri"/>
      <family val="2"/>
      <scheme val="minor"/>
    </font>
    <font>
      <sz val="12"/>
      <name val="Calibri"/>
      <scheme val="minor"/>
    </font>
    <font>
      <b/>
      <sz val="14"/>
      <color theme="1"/>
      <name val="Calibri"/>
      <scheme val="minor"/>
    </font>
    <font>
      <b/>
      <sz val="14"/>
      <color rgb="FF000000"/>
      <name val="Calibri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3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3">
    <xf numFmtId="0" fontId="0" fillId="0" borderId="0" xfId="0"/>
    <xf numFmtId="0" fontId="0" fillId="3" borderId="0" xfId="0" applyFill="1" applyBorder="1"/>
    <xf numFmtId="0" fontId="0" fillId="3" borderId="4" xfId="0" applyFill="1" applyBorder="1"/>
    <xf numFmtId="0" fontId="0" fillId="2" borderId="0" xfId="0" applyFill="1"/>
    <xf numFmtId="0" fontId="0" fillId="2" borderId="0" xfId="0" applyFill="1" applyBorder="1"/>
    <xf numFmtId="0" fontId="0" fillId="2" borderId="5" xfId="0" applyFill="1" applyBorder="1"/>
    <xf numFmtId="0" fontId="1" fillId="7" borderId="1" xfId="0" applyFont="1" applyFill="1" applyBorder="1"/>
    <xf numFmtId="0" fontId="1" fillId="7" borderId="2" xfId="0" applyFont="1" applyFill="1" applyBorder="1"/>
    <xf numFmtId="0" fontId="0" fillId="7" borderId="2" xfId="0" applyFill="1" applyBorder="1"/>
    <xf numFmtId="0" fontId="0" fillId="7" borderId="3" xfId="0" applyFill="1" applyBorder="1"/>
    <xf numFmtId="0" fontId="0" fillId="6" borderId="4" xfId="0" applyFont="1" applyFill="1" applyBorder="1"/>
    <xf numFmtId="0" fontId="0" fillId="6" borderId="6" xfId="0" applyFont="1" applyFill="1" applyBorder="1"/>
    <xf numFmtId="0" fontId="5" fillId="8" borderId="0" xfId="0" applyFont="1" applyFill="1" applyBorder="1"/>
    <xf numFmtId="0" fontId="0" fillId="8" borderId="0" xfId="0" applyFill="1" applyBorder="1"/>
    <xf numFmtId="0" fontId="0" fillId="7" borderId="5" xfId="0" applyFill="1" applyBorder="1"/>
    <xf numFmtId="0" fontId="0" fillId="7" borderId="8" xfId="0" applyFill="1" applyBorder="1"/>
    <xf numFmtId="0" fontId="0" fillId="8" borderId="4" xfId="0" applyFill="1" applyBorder="1"/>
    <xf numFmtId="0" fontId="5" fillId="6" borderId="4" xfId="0" applyFont="1" applyFill="1" applyBorder="1"/>
    <xf numFmtId="0" fontId="5" fillId="8" borderId="4" xfId="0" applyFont="1" applyFill="1" applyBorder="1"/>
    <xf numFmtId="0" fontId="5" fillId="6" borderId="6" xfId="0" applyFont="1" applyFill="1" applyBorder="1"/>
    <xf numFmtId="0" fontId="5" fillId="3" borderId="7" xfId="0" applyFont="1" applyFill="1" applyBorder="1"/>
    <xf numFmtId="0" fontId="7" fillId="7" borderId="1" xfId="0" applyFont="1" applyFill="1" applyBorder="1"/>
    <xf numFmtId="0" fontId="0" fillId="6" borderId="4" xfId="0" applyFill="1" applyBorder="1"/>
    <xf numFmtId="0" fontId="0" fillId="6" borderId="6" xfId="0" applyFill="1" applyBorder="1"/>
    <xf numFmtId="0" fontId="0" fillId="9" borderId="0" xfId="0" applyFill="1"/>
    <xf numFmtId="0" fontId="0" fillId="9" borderId="0" xfId="0" applyFill="1" applyBorder="1"/>
    <xf numFmtId="0" fontId="8" fillId="9" borderId="0" xfId="0" applyFont="1" applyFill="1" applyBorder="1"/>
    <xf numFmtId="0" fontId="5" fillId="4" borderId="4" xfId="0" applyFont="1" applyFill="1" applyBorder="1"/>
    <xf numFmtId="0" fontId="0" fillId="3" borderId="5" xfId="0" applyFill="1" applyBorder="1"/>
    <xf numFmtId="0" fontId="0" fillId="3" borderId="7" xfId="0" applyFill="1" applyBorder="1"/>
    <xf numFmtId="0" fontId="0" fillId="8" borderId="5" xfId="0" applyFill="1" applyBorder="1"/>
    <xf numFmtId="0" fontId="1" fillId="7" borderId="3" xfId="0" applyFont="1" applyFill="1" applyBorder="1" applyAlignment="1">
      <alignment horizontal="right"/>
    </xf>
    <xf numFmtId="0" fontId="1" fillId="7" borderId="5" xfId="0" applyFont="1" applyFill="1" applyBorder="1"/>
    <xf numFmtId="0" fontId="4" fillId="7" borderId="1" xfId="0" applyFont="1" applyFill="1" applyBorder="1"/>
    <xf numFmtId="0" fontId="4" fillId="7" borderId="2" xfId="0" applyFont="1" applyFill="1" applyBorder="1"/>
    <xf numFmtId="0" fontId="1" fillId="7" borderId="4" xfId="0" applyFont="1" applyFill="1" applyBorder="1"/>
    <xf numFmtId="0" fontId="0" fillId="7" borderId="6" xfId="0" applyFill="1" applyBorder="1"/>
    <xf numFmtId="0" fontId="0" fillId="7" borderId="7" xfId="0" applyFill="1" applyBorder="1"/>
    <xf numFmtId="0" fontId="0" fillId="10" borderId="0" xfId="0" applyFill="1" applyBorder="1"/>
    <xf numFmtId="0" fontId="0" fillId="10" borderId="4" xfId="0" applyFill="1" applyBorder="1"/>
    <xf numFmtId="0" fontId="9" fillId="10" borderId="4" xfId="0" applyFont="1" applyFill="1" applyBorder="1"/>
    <xf numFmtId="0" fontId="9" fillId="10" borderId="0" xfId="0" applyFont="1" applyFill="1" applyBorder="1"/>
    <xf numFmtId="0" fontId="0" fillId="3" borderId="8" xfId="0" applyFill="1" applyBorder="1"/>
    <xf numFmtId="0" fontId="10" fillId="7" borderId="1" xfId="0" applyFont="1" applyFill="1" applyBorder="1"/>
    <xf numFmtId="0" fontId="10" fillId="7" borderId="2" xfId="0" applyFont="1" applyFill="1" applyBorder="1"/>
    <xf numFmtId="0" fontId="11" fillId="7" borderId="2" xfId="0" applyFont="1" applyFill="1" applyBorder="1"/>
    <xf numFmtId="0" fontId="10" fillId="5" borderId="3" xfId="0" applyFont="1" applyFill="1" applyBorder="1" applyAlignment="1">
      <alignment horizontal="right"/>
    </xf>
    <xf numFmtId="0" fontId="10" fillId="7" borderId="6" xfId="0" applyFont="1" applyFill="1" applyBorder="1"/>
    <xf numFmtId="0" fontId="10" fillId="7" borderId="7" xfId="0" applyFont="1" applyFill="1" applyBorder="1"/>
    <xf numFmtId="0" fontId="10" fillId="5" borderId="8" xfId="0" applyFont="1" applyFill="1" applyBorder="1"/>
    <xf numFmtId="2" fontId="0" fillId="9" borderId="0" xfId="0" applyNumberFormat="1" applyFill="1"/>
    <xf numFmtId="0" fontId="0" fillId="2" borderId="10" xfId="0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1" fillId="7" borderId="0" xfId="0" applyFont="1" applyFill="1" applyBorder="1"/>
    <xf numFmtId="0" fontId="0" fillId="7" borderId="0" xfId="0" applyFill="1" applyBorder="1"/>
    <xf numFmtId="0" fontId="5" fillId="2" borderId="10" xfId="0" applyFont="1" applyFill="1" applyBorder="1" applyProtection="1">
      <protection locked="0"/>
    </xf>
    <xf numFmtId="0" fontId="0" fillId="7" borderId="4" xfId="0" applyFill="1" applyBorder="1"/>
    <xf numFmtId="0" fontId="5" fillId="7" borderId="0" xfId="0" applyFont="1" applyFill="1" applyBorder="1"/>
    <xf numFmtId="0" fontId="5" fillId="7" borderId="7" xfId="0" applyFont="1" applyFill="1" applyBorder="1"/>
    <xf numFmtId="0" fontId="8" fillId="7" borderId="4" xfId="0" applyFont="1" applyFill="1" applyBorder="1"/>
    <xf numFmtId="0" fontId="8" fillId="7" borderId="0" xfId="0" applyFont="1" applyFill="1" applyBorder="1"/>
    <xf numFmtId="0" fontId="0" fillId="7" borderId="4" xfId="0" applyFont="1" applyFill="1" applyBorder="1"/>
    <xf numFmtId="0" fontId="0" fillId="2" borderId="9" xfId="0" applyFill="1" applyBorder="1" applyProtection="1">
      <protection locked="0"/>
    </xf>
    <xf numFmtId="0" fontId="0" fillId="11" borderId="0" xfId="0" applyFill="1"/>
    <xf numFmtId="0" fontId="0" fillId="11" borderId="0" xfId="0" applyFill="1" applyBorder="1"/>
    <xf numFmtId="0" fontId="5" fillId="11" borderId="0" xfId="0" applyFont="1" applyFill="1" applyBorder="1"/>
    <xf numFmtId="2" fontId="0" fillId="9" borderId="0" xfId="0" applyNumberFormat="1" applyFill="1" applyBorder="1"/>
    <xf numFmtId="0" fontId="5" fillId="2" borderId="9" xfId="0" applyFont="1" applyFill="1" applyBorder="1" applyProtection="1">
      <protection locked="0"/>
    </xf>
    <xf numFmtId="0" fontId="0" fillId="2" borderId="9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alignment horizontal="left"/>
      <protection locked="0"/>
    </xf>
    <xf numFmtId="0" fontId="1" fillId="2" borderId="13" xfId="0" applyFont="1" applyFill="1" applyBorder="1" applyAlignment="1" applyProtection="1">
      <alignment horizontal="left"/>
      <protection locked="0"/>
    </xf>
  </cellXfs>
  <cellStyles count="13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215900</xdr:colOff>
      <xdr:row>0</xdr:row>
      <xdr:rowOff>190500</xdr:rowOff>
    </xdr:from>
    <xdr:to>
      <xdr:col>11</xdr:col>
      <xdr:colOff>724862</xdr:colOff>
      <xdr:row>5</xdr:row>
      <xdr:rowOff>152400</xdr:rowOff>
    </xdr:to>
    <xdr:pic>
      <xdr:nvPicPr>
        <xdr:cNvPr id="2" name="Picture 1" descr="logotipo2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96400" y="190500"/>
          <a:ext cx="1334462" cy="1003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CQ485"/>
  <sheetViews>
    <sheetView tabSelected="1" workbookViewId="0">
      <selection activeCell="H17" sqref="H17"/>
    </sheetView>
  </sheetViews>
  <sheetFormatPr baseColWidth="10" defaultRowHeight="15" x14ac:dyDescent="0"/>
  <cols>
    <col min="1" max="1" width="21.6640625" customWidth="1"/>
    <col min="12" max="12" width="9.6640625" customWidth="1"/>
    <col min="13" max="13" width="4.5" style="24" hidden="1" customWidth="1"/>
    <col min="14" max="14" width="6.5" style="24" hidden="1" customWidth="1"/>
    <col min="15" max="20" width="10.83203125" hidden="1" customWidth="1"/>
    <col min="21" max="21" width="11.6640625" hidden="1" customWidth="1"/>
  </cols>
  <sheetData>
    <row r="1" spans="1:95" ht="16" thickBo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</row>
    <row r="2" spans="1:95" ht="20">
      <c r="A2" s="33" t="s">
        <v>56</v>
      </c>
      <c r="B2" s="34"/>
      <c r="C2" s="34"/>
      <c r="D2" s="8"/>
      <c r="E2" s="8"/>
      <c r="F2" s="8"/>
      <c r="G2" s="8"/>
      <c r="H2" s="8"/>
      <c r="I2" s="8"/>
      <c r="J2" s="9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</row>
    <row r="3" spans="1:95">
      <c r="A3" s="35" t="s">
        <v>0</v>
      </c>
      <c r="B3" s="70"/>
      <c r="C3" s="71"/>
      <c r="D3" s="71"/>
      <c r="E3" s="71"/>
      <c r="F3" s="71"/>
      <c r="G3" s="71"/>
      <c r="H3" s="71"/>
      <c r="I3" s="72"/>
      <c r="J3" s="14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</row>
    <row r="4" spans="1:95">
      <c r="A4" s="35" t="s">
        <v>1</v>
      </c>
      <c r="B4" s="69"/>
      <c r="C4" s="69"/>
      <c r="D4" s="69"/>
      <c r="E4" s="69"/>
      <c r="F4" s="69"/>
      <c r="G4" s="69"/>
      <c r="H4" s="69"/>
      <c r="I4" s="69"/>
      <c r="J4" s="14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</row>
    <row r="5" spans="1:95" ht="16" thickBot="1">
      <c r="A5" s="36"/>
      <c r="B5" s="37"/>
      <c r="C5" s="37"/>
      <c r="D5" s="37"/>
      <c r="E5" s="37"/>
      <c r="F5" s="37"/>
      <c r="G5" s="37"/>
      <c r="H5" s="37"/>
      <c r="I5" s="37"/>
      <c r="J5" s="15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</row>
    <row r="6" spans="1:9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</row>
    <row r="7" spans="1:95" ht="16" thickBot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</row>
    <row r="8" spans="1:95" ht="18">
      <c r="A8" s="43" t="s">
        <v>54</v>
      </c>
      <c r="B8" s="44">
        <v>1</v>
      </c>
      <c r="C8" s="44">
        <v>2</v>
      </c>
      <c r="D8" s="45">
        <v>3</v>
      </c>
      <c r="E8" s="44">
        <v>4</v>
      </c>
      <c r="F8" s="44">
        <v>5</v>
      </c>
      <c r="G8" s="46" t="s">
        <v>50</v>
      </c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</row>
    <row r="9" spans="1:95" ht="19" thickBot="1">
      <c r="A9" s="47" t="s">
        <v>53</v>
      </c>
      <c r="B9" s="48">
        <f>L16</f>
        <v>0</v>
      </c>
      <c r="C9" s="48">
        <f>L21</f>
        <v>0</v>
      </c>
      <c r="D9" s="48">
        <f>L29</f>
        <v>0</v>
      </c>
      <c r="E9" s="48">
        <f>L35</f>
        <v>0</v>
      </c>
      <c r="F9" s="48">
        <f>L54</f>
        <v>0</v>
      </c>
      <c r="G9" s="49">
        <f>SUM(B9:F9)</f>
        <v>0</v>
      </c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</row>
    <row r="10" spans="1:9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</row>
    <row r="11" spans="1:9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</row>
    <row r="12" spans="1:95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</row>
    <row r="13" spans="1:95" ht="16" thickBot="1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</row>
    <row r="14" spans="1:95">
      <c r="A14" s="6" t="s">
        <v>2</v>
      </c>
      <c r="B14" s="7"/>
      <c r="C14" s="8"/>
      <c r="D14" s="8"/>
      <c r="E14" s="8"/>
      <c r="F14" s="8"/>
      <c r="G14" s="8"/>
      <c r="H14" s="8"/>
      <c r="I14" s="8"/>
      <c r="J14" s="8"/>
      <c r="K14" s="8"/>
      <c r="L14" s="31" t="s">
        <v>26</v>
      </c>
      <c r="M14" s="26" t="s">
        <v>20</v>
      </c>
      <c r="N14" s="24" t="s">
        <v>21</v>
      </c>
      <c r="U14" s="3"/>
      <c r="V14" s="63"/>
      <c r="W14" s="6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</row>
    <row r="15" spans="1:95">
      <c r="A15" s="35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14"/>
      <c r="M15" s="66">
        <v>0.25</v>
      </c>
      <c r="N15" s="24">
        <v>1</v>
      </c>
      <c r="U15" s="3"/>
      <c r="V15" s="63"/>
      <c r="W15" s="6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</row>
    <row r="16" spans="1:95">
      <c r="A16" s="10" t="s">
        <v>5</v>
      </c>
      <c r="B16" s="51"/>
      <c r="C16" s="52"/>
      <c r="D16" s="52"/>
      <c r="E16" s="52"/>
      <c r="F16" s="52"/>
      <c r="G16" s="52"/>
      <c r="H16" s="52"/>
      <c r="I16" s="52"/>
      <c r="J16" s="52"/>
      <c r="K16" s="52"/>
      <c r="L16" s="32">
        <f>IF(SUM(B16:K16)*M15&gt;=N15,N15,SUM(B16:J16)*M15)</f>
        <v>0</v>
      </c>
      <c r="M16" s="25"/>
      <c r="U16" s="3"/>
      <c r="V16" s="63"/>
      <c r="W16" s="6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</row>
    <row r="17" spans="1:95" ht="16" thickBot="1">
      <c r="A17" s="11" t="s">
        <v>3</v>
      </c>
      <c r="B17" s="68"/>
      <c r="C17" s="62"/>
      <c r="D17" s="62"/>
      <c r="E17" s="62"/>
      <c r="F17" s="62"/>
      <c r="G17" s="62"/>
      <c r="H17" s="62"/>
      <c r="I17" s="62"/>
      <c r="J17" s="62"/>
      <c r="K17" s="62"/>
      <c r="L17" s="15"/>
      <c r="M17" s="25"/>
      <c r="U17" s="3"/>
      <c r="V17" s="63"/>
      <c r="W17" s="6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</row>
    <row r="18" spans="1:95" ht="16" thickBot="1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25"/>
      <c r="U18" s="3"/>
      <c r="V18" s="63"/>
      <c r="W18" s="6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</row>
    <row r="19" spans="1:95">
      <c r="A19" s="6" t="s">
        <v>6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31" t="s">
        <v>26</v>
      </c>
      <c r="M19" s="25"/>
      <c r="N19" s="25"/>
      <c r="U19" s="3"/>
      <c r="V19" s="63"/>
      <c r="W19" s="6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</row>
    <row r="20" spans="1:95">
      <c r="A20" s="56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14"/>
      <c r="M20" s="25"/>
      <c r="U20" s="3"/>
      <c r="V20" s="63"/>
      <c r="W20" s="6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</row>
    <row r="21" spans="1:95">
      <c r="A21" s="16" t="s">
        <v>7</v>
      </c>
      <c r="B21" s="13"/>
      <c r="C21" s="13"/>
      <c r="D21" s="13"/>
      <c r="E21" s="13"/>
      <c r="F21" s="13"/>
      <c r="G21" s="13"/>
      <c r="H21" s="54"/>
      <c r="I21" s="54"/>
      <c r="J21" s="54"/>
      <c r="K21" s="54"/>
      <c r="L21" s="32">
        <f>IF(SUM(C22+D25)&gt;=N21,N21,SUM(C22+D25))</f>
        <v>0</v>
      </c>
      <c r="N21" s="24">
        <v>0.5</v>
      </c>
      <c r="U21" s="3"/>
      <c r="V21" s="63"/>
      <c r="W21" s="6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</row>
    <row r="22" spans="1:95">
      <c r="A22" s="17" t="s">
        <v>3</v>
      </c>
      <c r="B22" s="52"/>
      <c r="C22" s="1">
        <f>IF(ISNUMBER(B22),0.5,0)</f>
        <v>0</v>
      </c>
      <c r="D22" s="1" t="s">
        <v>19</v>
      </c>
      <c r="E22" s="54"/>
      <c r="F22" s="54"/>
      <c r="G22" s="54"/>
      <c r="H22" s="54"/>
      <c r="I22" s="54"/>
      <c r="J22" s="54"/>
      <c r="K22" s="54"/>
      <c r="L22" s="14"/>
      <c r="U22" s="3"/>
      <c r="V22" s="63"/>
      <c r="W22" s="6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</row>
    <row r="23" spans="1:95">
      <c r="A23" s="56"/>
      <c r="B23" s="54"/>
      <c r="C23" s="54"/>
      <c r="D23" s="54"/>
      <c r="E23" s="57"/>
      <c r="F23" s="57"/>
      <c r="G23" s="54"/>
      <c r="H23" s="54"/>
      <c r="I23" s="54"/>
      <c r="J23" s="54"/>
      <c r="K23" s="54"/>
      <c r="L23" s="14"/>
      <c r="U23" s="3"/>
      <c r="V23" s="63"/>
      <c r="W23" s="6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</row>
    <row r="24" spans="1:95">
      <c r="A24" s="18" t="s">
        <v>8</v>
      </c>
      <c r="B24" s="13"/>
      <c r="C24" s="13"/>
      <c r="D24" s="13"/>
      <c r="E24" s="12"/>
      <c r="F24" s="12"/>
      <c r="G24" s="13"/>
      <c r="H24" s="54"/>
      <c r="I24" s="54"/>
      <c r="J24" s="54"/>
      <c r="K24" s="54"/>
      <c r="L24" s="14"/>
      <c r="U24" s="3"/>
      <c r="V24" s="63"/>
      <c r="W24" s="6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</row>
    <row r="25" spans="1:95" ht="16" thickBot="1">
      <c r="A25" s="19" t="s">
        <v>3</v>
      </c>
      <c r="B25" s="67"/>
      <c r="C25" s="67"/>
      <c r="D25" s="20">
        <f>IF(ISNUMBER(B25),0.25,0)+IF(ISNUMBER(C25),0.25,0)</f>
        <v>0</v>
      </c>
      <c r="E25" s="20" t="s">
        <v>19</v>
      </c>
      <c r="F25" s="58"/>
      <c r="G25" s="37"/>
      <c r="H25" s="37"/>
      <c r="I25" s="37"/>
      <c r="J25" s="37"/>
      <c r="K25" s="37"/>
      <c r="L25" s="15"/>
      <c r="U25" s="3"/>
      <c r="V25" s="63"/>
      <c r="W25" s="6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</row>
    <row r="26" spans="1:95" ht="16" thickBot="1">
      <c r="A26" s="63"/>
      <c r="B26" s="63"/>
      <c r="C26" s="63"/>
      <c r="D26" s="63"/>
      <c r="E26" s="63"/>
      <c r="F26" s="63"/>
      <c r="G26" s="63"/>
      <c r="H26" s="64"/>
      <c r="I26" s="64"/>
      <c r="J26" s="64"/>
      <c r="K26" s="64"/>
      <c r="L26" s="63"/>
      <c r="U26" s="3"/>
      <c r="V26" s="63"/>
      <c r="W26" s="6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</row>
    <row r="27" spans="1:95">
      <c r="A27" s="21" t="s">
        <v>9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31" t="s">
        <v>26</v>
      </c>
      <c r="U27" s="3"/>
      <c r="V27" s="63"/>
      <c r="W27" s="6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</row>
    <row r="28" spans="1:95">
      <c r="A28" s="59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14"/>
      <c r="U28" s="3"/>
      <c r="V28" s="63"/>
      <c r="W28" s="6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</row>
    <row r="29" spans="1:95">
      <c r="A29" s="2" t="s">
        <v>4</v>
      </c>
      <c r="B29" s="1" t="str">
        <f>IF(B32="","", IF(B31="Volunt", B30*0.5, IF(B31="Bols/Pq",B30*0.5, "")))</f>
        <v/>
      </c>
      <c r="C29" s="1" t="str">
        <f t="shared" ref="C29:K29" si="0">IF(C32="","", IF(C31="Volunt", C30*0.5, IF(C31="Bols/Pq",C30*0.5, "")))</f>
        <v/>
      </c>
      <c r="D29" s="1" t="str">
        <f t="shared" si="0"/>
        <v/>
      </c>
      <c r="E29" s="1" t="str">
        <f t="shared" si="0"/>
        <v/>
      </c>
      <c r="F29" s="1" t="str">
        <f t="shared" si="0"/>
        <v/>
      </c>
      <c r="G29" s="1" t="str">
        <f t="shared" si="0"/>
        <v/>
      </c>
      <c r="H29" s="1" t="str">
        <f t="shared" si="0"/>
        <v/>
      </c>
      <c r="I29" s="1" t="str">
        <f t="shared" si="0"/>
        <v/>
      </c>
      <c r="J29" s="1" t="str">
        <f t="shared" si="0"/>
        <v/>
      </c>
      <c r="K29" s="1" t="str">
        <f t="shared" si="0"/>
        <v/>
      </c>
      <c r="L29" s="32">
        <f>IF(SUM(B29:K29)&gt;N29,N29,SUM(B29:K29))</f>
        <v>0</v>
      </c>
      <c r="N29" s="24">
        <v>2</v>
      </c>
      <c r="U29" s="3"/>
      <c r="V29" s="63"/>
      <c r="W29" s="6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</row>
    <row r="30" spans="1:95">
      <c r="A30" s="22" t="s">
        <v>5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14"/>
      <c r="M30" s="24" t="s">
        <v>24</v>
      </c>
      <c r="U30" s="3"/>
      <c r="V30" s="63"/>
      <c r="W30" s="6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</row>
    <row r="31" spans="1:95">
      <c r="A31" s="22" t="s">
        <v>22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14"/>
      <c r="M31" s="24" t="s">
        <v>23</v>
      </c>
      <c r="U31" s="3"/>
      <c r="V31" s="63"/>
      <c r="W31" s="6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</row>
    <row r="32" spans="1:95" ht="16" thickBot="1">
      <c r="A32" s="23" t="s">
        <v>3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15"/>
      <c r="U32" s="3"/>
      <c r="V32" s="63"/>
      <c r="W32" s="6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</row>
    <row r="33" spans="1:95" ht="16" thickBot="1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3"/>
      <c r="U33" s="3"/>
      <c r="V33" s="63"/>
      <c r="W33" s="6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</row>
    <row r="34" spans="1:95">
      <c r="A34" s="6" t="s">
        <v>10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31" t="s">
        <v>26</v>
      </c>
      <c r="U34" s="3"/>
      <c r="V34" s="63"/>
      <c r="W34" s="6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</row>
    <row r="35" spans="1:95">
      <c r="A35" s="56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32">
        <f>IF(SUM(G37+K40+G45+G48+G51)&gt;=N39,N39,SUM(G37+K40+G45+G48+G51))</f>
        <v>0</v>
      </c>
      <c r="U35" s="3"/>
      <c r="V35" s="63"/>
      <c r="W35" s="6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</row>
    <row r="36" spans="1:95">
      <c r="A36" s="16" t="s">
        <v>11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30"/>
      <c r="U36" s="3"/>
      <c r="V36" s="63"/>
      <c r="W36" s="6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</row>
    <row r="37" spans="1:95">
      <c r="A37" s="22" t="s">
        <v>3</v>
      </c>
      <c r="B37" s="52"/>
      <c r="C37" s="52"/>
      <c r="D37" s="52"/>
      <c r="E37" s="52"/>
      <c r="F37" s="52"/>
      <c r="G37" s="1">
        <f>COUNT(B37:F37)*M37</f>
        <v>0</v>
      </c>
      <c r="H37" s="1" t="s">
        <v>19</v>
      </c>
      <c r="I37" s="54"/>
      <c r="J37" s="54"/>
      <c r="K37" s="54"/>
      <c r="L37" s="14"/>
      <c r="M37" s="24">
        <v>0.1</v>
      </c>
      <c r="U37" s="3"/>
      <c r="V37" s="63"/>
      <c r="W37" s="6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</row>
    <row r="38" spans="1:95">
      <c r="A38" s="61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14"/>
      <c r="U38" s="3"/>
      <c r="V38" s="63"/>
      <c r="W38" s="6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</row>
    <row r="39" spans="1:95">
      <c r="A39" s="16" t="s">
        <v>12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30"/>
      <c r="N39" s="24">
        <v>0.5</v>
      </c>
      <c r="U39" s="3"/>
      <c r="V39" s="63"/>
      <c r="W39" s="6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</row>
    <row r="40" spans="1:95">
      <c r="A40" s="27" t="s">
        <v>4</v>
      </c>
      <c r="B40" s="1" t="str">
        <f>IF(B42=33, "", IF(B41="Local",0.05, IF(B41="Nacional",0.1, IF(B41="Internacional",0.2,""))))</f>
        <v/>
      </c>
      <c r="C40" s="1" t="str">
        <f t="shared" ref="C40:J40" si="1">IF(C42=33, "", IF(C41="Local",0.05, IF(C41="Nacional",0.1, IF(C41="Internacional",0.2,""))))</f>
        <v/>
      </c>
      <c r="D40" s="1" t="str">
        <f t="shared" si="1"/>
        <v/>
      </c>
      <c r="E40" s="1" t="str">
        <f t="shared" si="1"/>
        <v/>
      </c>
      <c r="F40" s="1" t="str">
        <f t="shared" si="1"/>
        <v/>
      </c>
      <c r="G40" s="1" t="str">
        <f t="shared" si="1"/>
        <v/>
      </c>
      <c r="H40" s="1" t="str">
        <f t="shared" si="1"/>
        <v/>
      </c>
      <c r="I40" s="1" t="str">
        <f t="shared" si="1"/>
        <v/>
      </c>
      <c r="J40" s="1" t="str">
        <f t="shared" si="1"/>
        <v/>
      </c>
      <c r="K40" s="1">
        <f>SUM(B40:J40)</f>
        <v>0</v>
      </c>
      <c r="L40" s="28" t="s">
        <v>19</v>
      </c>
      <c r="U40" s="3"/>
      <c r="V40" s="63"/>
      <c r="W40" s="6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</row>
    <row r="41" spans="1:95">
      <c r="A41" s="22" t="s">
        <v>25</v>
      </c>
      <c r="B41" s="52"/>
      <c r="C41" s="52"/>
      <c r="D41" s="52"/>
      <c r="E41" s="52"/>
      <c r="F41" s="52"/>
      <c r="G41" s="52"/>
      <c r="H41" s="52"/>
      <c r="I41" s="52"/>
      <c r="J41" s="52"/>
      <c r="K41" s="1"/>
      <c r="L41" s="28"/>
      <c r="O41" t="s">
        <v>16</v>
      </c>
      <c r="U41" s="3"/>
      <c r="V41" s="63"/>
      <c r="W41" s="6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</row>
    <row r="42" spans="1:95">
      <c r="A42" s="22" t="s">
        <v>3</v>
      </c>
      <c r="B42" s="52"/>
      <c r="C42" s="52"/>
      <c r="D42" s="52"/>
      <c r="E42" s="52"/>
      <c r="F42" s="52"/>
      <c r="G42" s="52"/>
      <c r="H42" s="52"/>
      <c r="I42" s="52"/>
      <c r="J42" s="52"/>
      <c r="K42" s="1"/>
      <c r="L42" s="28"/>
      <c r="O42" t="s">
        <v>17</v>
      </c>
      <c r="U42" s="3"/>
      <c r="V42" s="63"/>
      <c r="W42" s="6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</row>
    <row r="43" spans="1:95">
      <c r="A43" s="61"/>
      <c r="B43" s="54"/>
      <c r="C43" s="54"/>
      <c r="D43" s="54"/>
      <c r="E43" s="54"/>
      <c r="F43" s="54"/>
      <c r="G43" s="54"/>
      <c r="H43" s="54"/>
      <c r="I43" s="54"/>
      <c r="J43" s="54"/>
      <c r="K43" s="53"/>
      <c r="L43" s="14"/>
      <c r="O43" t="s">
        <v>18</v>
      </c>
      <c r="U43" s="3"/>
      <c r="V43" s="63"/>
      <c r="W43" s="6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</row>
    <row r="44" spans="1:95">
      <c r="A44" s="16" t="s">
        <v>13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30"/>
      <c r="U44" s="3"/>
      <c r="V44" s="63"/>
      <c r="W44" s="6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</row>
    <row r="45" spans="1:95">
      <c r="A45" s="22" t="s">
        <v>3</v>
      </c>
      <c r="B45" s="52"/>
      <c r="C45" s="52"/>
      <c r="D45" s="52"/>
      <c r="E45" s="52"/>
      <c r="F45" s="52"/>
      <c r="G45" s="1">
        <f>COUNT(B45:F45)*M45</f>
        <v>0</v>
      </c>
      <c r="H45" s="1" t="s">
        <v>19</v>
      </c>
      <c r="I45" s="54"/>
      <c r="J45" s="54"/>
      <c r="K45" s="54"/>
      <c r="L45" s="14"/>
      <c r="M45" s="24">
        <v>0.1</v>
      </c>
      <c r="U45" s="3"/>
      <c r="V45" s="63"/>
      <c r="W45" s="6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</row>
    <row r="46" spans="1:95">
      <c r="A46" s="56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14"/>
      <c r="U46" s="3"/>
      <c r="V46" s="63"/>
      <c r="W46" s="6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</row>
    <row r="47" spans="1:95">
      <c r="A47" s="16" t="s">
        <v>14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30"/>
      <c r="U47" s="3"/>
      <c r="V47" s="63"/>
      <c r="W47" s="6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</row>
    <row r="48" spans="1:95">
      <c r="A48" s="22" t="s">
        <v>3</v>
      </c>
      <c r="B48" s="52"/>
      <c r="C48" s="52"/>
      <c r="D48" s="52"/>
      <c r="E48" s="52"/>
      <c r="F48" s="52"/>
      <c r="G48" s="1">
        <f t="shared" ref="G48:G51" si="2">COUNT(B48:F48)*M48</f>
        <v>0</v>
      </c>
      <c r="H48" s="1" t="s">
        <v>19</v>
      </c>
      <c r="I48" s="54"/>
      <c r="J48" s="54"/>
      <c r="K48" s="54"/>
      <c r="L48" s="14"/>
      <c r="M48" s="24">
        <v>0.1</v>
      </c>
      <c r="U48" s="3"/>
      <c r="V48" s="63"/>
      <c r="W48" s="6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</row>
    <row r="49" spans="1:95">
      <c r="A49" s="56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14"/>
      <c r="U49" s="3"/>
      <c r="V49" s="63"/>
      <c r="W49" s="6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</row>
    <row r="50" spans="1:95">
      <c r="A50" s="16" t="s">
        <v>15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30"/>
      <c r="U50" s="3"/>
      <c r="V50" s="63"/>
      <c r="W50" s="6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</row>
    <row r="51" spans="1:95" ht="16" thickBot="1">
      <c r="A51" s="23" t="s">
        <v>3</v>
      </c>
      <c r="B51" s="62"/>
      <c r="C51" s="62"/>
      <c r="D51" s="62"/>
      <c r="E51" s="62"/>
      <c r="F51" s="62"/>
      <c r="G51" s="29">
        <f t="shared" si="2"/>
        <v>0</v>
      </c>
      <c r="H51" s="29" t="s">
        <v>19</v>
      </c>
      <c r="I51" s="37"/>
      <c r="J51" s="37"/>
      <c r="K51" s="37"/>
      <c r="L51" s="15"/>
      <c r="M51" s="24">
        <v>0.1</v>
      </c>
      <c r="U51" s="3"/>
      <c r="V51" s="63"/>
      <c r="W51" s="6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</row>
    <row r="52" spans="1:95" ht="16" thickBot="1">
      <c r="A52" s="65"/>
      <c r="B52" s="64"/>
      <c r="C52" s="64"/>
      <c r="D52" s="64"/>
      <c r="E52" s="64"/>
      <c r="F52" s="64"/>
      <c r="G52" s="64"/>
      <c r="H52" s="63"/>
      <c r="I52" s="64"/>
      <c r="J52" s="64"/>
      <c r="K52" s="64"/>
      <c r="L52" s="64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</row>
    <row r="53" spans="1:95">
      <c r="A53" s="6" t="s">
        <v>27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31" t="s">
        <v>26</v>
      </c>
      <c r="N53" s="24">
        <v>2</v>
      </c>
      <c r="U53" s="3"/>
      <c r="V53" s="63"/>
      <c r="W53" s="6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</row>
    <row r="54" spans="1:95">
      <c r="A54" s="56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14">
        <f>IF(SUM(K57+K66+K72+K78+K87+K92)&gt;=N53,N53,SUM(K57+K66+K72+K78+K87+K92))</f>
        <v>0</v>
      </c>
      <c r="O54" t="s">
        <v>31</v>
      </c>
      <c r="P54">
        <v>1.5</v>
      </c>
      <c r="U54" s="3"/>
      <c r="V54" s="63"/>
      <c r="W54" s="6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</row>
    <row r="55" spans="1:95">
      <c r="A55" s="16" t="s">
        <v>28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30"/>
      <c r="O55" t="s">
        <v>32</v>
      </c>
      <c r="P55">
        <v>1.2</v>
      </c>
      <c r="R55" t="s">
        <v>40</v>
      </c>
      <c r="U55" s="3"/>
      <c r="V55" s="63"/>
      <c r="W55" s="6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</row>
    <row r="56" spans="1:95">
      <c r="A56" s="56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14"/>
      <c r="O56" t="s">
        <v>33</v>
      </c>
      <c r="P56">
        <v>0.9</v>
      </c>
      <c r="R56" t="s">
        <v>41</v>
      </c>
      <c r="U56" s="3"/>
      <c r="V56" s="63"/>
      <c r="W56" s="6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</row>
    <row r="57" spans="1:95">
      <c r="A57" s="2" t="s">
        <v>4</v>
      </c>
      <c r="B57" s="1" t="str">
        <f>IF(B60="", "", B61*B62)</f>
        <v/>
      </c>
      <c r="C57" s="1" t="str">
        <f t="shared" ref="C57:J57" si="3">IF(C60="", "", C61*C62)</f>
        <v/>
      </c>
      <c r="D57" s="1" t="str">
        <f t="shared" si="3"/>
        <v/>
      </c>
      <c r="E57" s="1" t="str">
        <f t="shared" si="3"/>
        <v/>
      </c>
      <c r="F57" s="1" t="str">
        <f t="shared" si="3"/>
        <v/>
      </c>
      <c r="G57" s="1" t="str">
        <f t="shared" si="3"/>
        <v/>
      </c>
      <c r="H57" s="1" t="str">
        <f t="shared" si="3"/>
        <v/>
      </c>
      <c r="I57" s="1" t="str">
        <f t="shared" si="3"/>
        <v/>
      </c>
      <c r="J57" s="1" t="str">
        <f t="shared" si="3"/>
        <v/>
      </c>
      <c r="K57" s="1">
        <f>SUM(B57:J57)</f>
        <v>0</v>
      </c>
      <c r="L57" s="28" t="s">
        <v>19</v>
      </c>
      <c r="O57" t="s">
        <v>34</v>
      </c>
      <c r="P57">
        <v>0.7</v>
      </c>
      <c r="U57" s="3"/>
      <c r="V57" s="63"/>
      <c r="W57" s="6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</row>
    <row r="58" spans="1:95">
      <c r="A58" s="22" t="s">
        <v>29</v>
      </c>
      <c r="B58" s="52"/>
      <c r="C58" s="52"/>
      <c r="D58" s="52"/>
      <c r="E58" s="52"/>
      <c r="F58" s="52"/>
      <c r="G58" s="52"/>
      <c r="H58" s="52"/>
      <c r="I58" s="52"/>
      <c r="J58" s="52"/>
      <c r="K58" s="1"/>
      <c r="L58" s="28"/>
      <c r="O58" t="s">
        <v>35</v>
      </c>
      <c r="P58">
        <v>0.5</v>
      </c>
      <c r="U58" s="3"/>
      <c r="V58" s="63"/>
      <c r="W58" s="6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</row>
    <row r="59" spans="1:95">
      <c r="A59" s="22" t="s">
        <v>30</v>
      </c>
      <c r="B59" s="52"/>
      <c r="C59" s="52"/>
      <c r="D59" s="52"/>
      <c r="E59" s="52"/>
      <c r="F59" s="52"/>
      <c r="G59" s="52"/>
      <c r="H59" s="52"/>
      <c r="I59" s="52"/>
      <c r="J59" s="52"/>
      <c r="K59" s="1"/>
      <c r="L59" s="28"/>
      <c r="O59" t="s">
        <v>36</v>
      </c>
      <c r="P59">
        <v>0.4</v>
      </c>
      <c r="U59" s="3"/>
      <c r="V59" s="63"/>
      <c r="W59" s="6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</row>
    <row r="60" spans="1:95">
      <c r="A60" s="22" t="s">
        <v>3</v>
      </c>
      <c r="B60" s="52"/>
      <c r="C60" s="52"/>
      <c r="D60" s="52"/>
      <c r="E60" s="52"/>
      <c r="F60" s="52"/>
      <c r="G60" s="52"/>
      <c r="H60" s="52"/>
      <c r="I60" s="52"/>
      <c r="J60" s="52"/>
      <c r="K60" s="1"/>
      <c r="L60" s="28"/>
      <c r="O60" t="s">
        <v>37</v>
      </c>
      <c r="P60">
        <v>0.3</v>
      </c>
      <c r="U60" s="3"/>
      <c r="V60" s="63"/>
      <c r="W60" s="6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</row>
    <row r="61" spans="1:95" hidden="1">
      <c r="A61" s="39" t="s">
        <v>42</v>
      </c>
      <c r="B61" s="38" t="str">
        <f>IF(B58="", "", IF(B58="A1", 1.5, IF(B58="A2", 1.2, IF(B58="B1", 0.9, IF(B58="B2", 0.7, IF(B58="B3", 0.5, IF(B58="B4", 0.4, IF(B58="B5", 0.3, IF(B58="C", 0.2, IF(B58="Sem qualis", 0, ""))))))))))</f>
        <v/>
      </c>
      <c r="C61" s="38" t="str">
        <f t="shared" ref="C61:J61" si="4">IF(C58="", "", IF(C58="A1", 1.5, IF(C58="A2", 1.2, IF(C58="B1", 0.9, IF(C58="B2", 0.7, IF(C58="B3", 0.5, IF(C58="B4", 0.4, IF(C58="B5", 0.3, IF(C58="C", 0.2, IF(C58="Sem qualis", 0, ""))))))))))</f>
        <v/>
      </c>
      <c r="D61" s="38" t="str">
        <f t="shared" si="4"/>
        <v/>
      </c>
      <c r="E61" s="38" t="str">
        <f t="shared" si="4"/>
        <v/>
      </c>
      <c r="F61" s="38" t="str">
        <f t="shared" si="4"/>
        <v/>
      </c>
      <c r="G61" s="38" t="str">
        <f t="shared" si="4"/>
        <v/>
      </c>
      <c r="H61" s="38" t="str">
        <f t="shared" si="4"/>
        <v/>
      </c>
      <c r="I61" s="38" t="str">
        <f t="shared" si="4"/>
        <v/>
      </c>
      <c r="J61" s="38" t="str">
        <f t="shared" si="4"/>
        <v/>
      </c>
      <c r="K61" s="4"/>
      <c r="L61" s="5"/>
      <c r="O61" t="s">
        <v>38</v>
      </c>
      <c r="P61">
        <v>0.2</v>
      </c>
      <c r="U61" s="3"/>
      <c r="V61" s="63"/>
      <c r="W61" s="6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</row>
    <row r="62" spans="1:95" hidden="1">
      <c r="A62" s="39" t="s">
        <v>43</v>
      </c>
      <c r="B62" s="38" t="str">
        <f>IF(B59="", "", IF(B59="1° Autor",1, IF(B59="Co-autor",0.5, "")))</f>
        <v/>
      </c>
      <c r="C62" s="38" t="str">
        <f t="shared" ref="C62:J62" si="5">IF(C59="", "", IF(C59="1° Autor",1, IF(C59="Co-autor",0.5, "")))</f>
        <v/>
      </c>
      <c r="D62" s="38" t="str">
        <f t="shared" si="5"/>
        <v/>
      </c>
      <c r="E62" s="38" t="str">
        <f t="shared" si="5"/>
        <v/>
      </c>
      <c r="F62" s="38" t="str">
        <f t="shared" si="5"/>
        <v/>
      </c>
      <c r="G62" s="38" t="str">
        <f t="shared" si="5"/>
        <v/>
      </c>
      <c r="H62" s="38" t="str">
        <f t="shared" si="5"/>
        <v/>
      </c>
      <c r="I62" s="38" t="str">
        <f t="shared" si="5"/>
        <v/>
      </c>
      <c r="J62" s="38" t="str">
        <f t="shared" si="5"/>
        <v/>
      </c>
      <c r="K62" s="4"/>
      <c r="L62" s="5"/>
      <c r="O62" t="s">
        <v>39</v>
      </c>
      <c r="P62">
        <v>0</v>
      </c>
      <c r="U62" s="3"/>
      <c r="V62" s="63"/>
      <c r="W62" s="6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</row>
    <row r="63" spans="1:95">
      <c r="A63" s="56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14"/>
      <c r="U63" s="3"/>
      <c r="V63" s="63"/>
      <c r="W63" s="6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</row>
    <row r="64" spans="1:95">
      <c r="A64" s="16" t="s">
        <v>45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30"/>
      <c r="U64" s="3"/>
      <c r="V64" s="63"/>
      <c r="W64" s="6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</row>
    <row r="65" spans="1:95">
      <c r="A65" s="56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14"/>
      <c r="U65" s="3"/>
      <c r="V65" s="63"/>
      <c r="W65" s="6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</row>
    <row r="66" spans="1:95">
      <c r="A66" s="2" t="s">
        <v>4</v>
      </c>
      <c r="B66" s="1" t="str">
        <f>IF(B67="", "", IF(B67="1° Autor",0.5, IF(B67="Co-autor",0.25, "")))</f>
        <v/>
      </c>
      <c r="C66" s="1" t="str">
        <f t="shared" ref="C66:J66" si="6">IF(C67="", "", IF(C67="1° Autor",0.5, IF(C67="Co-autor",0.25, "")))</f>
        <v/>
      </c>
      <c r="D66" s="1" t="str">
        <f t="shared" si="6"/>
        <v/>
      </c>
      <c r="E66" s="1" t="str">
        <f t="shared" si="6"/>
        <v/>
      </c>
      <c r="F66" s="1" t="str">
        <f t="shared" si="6"/>
        <v/>
      </c>
      <c r="G66" s="1" t="str">
        <f t="shared" si="6"/>
        <v/>
      </c>
      <c r="H66" s="1" t="str">
        <f t="shared" si="6"/>
        <v/>
      </c>
      <c r="I66" s="1" t="str">
        <f t="shared" si="6"/>
        <v/>
      </c>
      <c r="J66" s="1" t="str">
        <f t="shared" si="6"/>
        <v/>
      </c>
      <c r="K66" s="1">
        <f>SUM(B66:J66)</f>
        <v>0</v>
      </c>
      <c r="L66" s="28" t="s">
        <v>19</v>
      </c>
      <c r="U66" s="3"/>
      <c r="V66" s="63"/>
      <c r="W66" s="6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</row>
    <row r="67" spans="1:95">
      <c r="A67" s="22" t="s">
        <v>30</v>
      </c>
      <c r="B67" s="52"/>
      <c r="C67" s="52"/>
      <c r="D67" s="52"/>
      <c r="E67" s="52"/>
      <c r="F67" s="52"/>
      <c r="G67" s="52"/>
      <c r="H67" s="52"/>
      <c r="I67" s="52"/>
      <c r="J67" s="52"/>
      <c r="K67" s="1"/>
      <c r="L67" s="28"/>
      <c r="U67" s="3"/>
      <c r="V67" s="63"/>
      <c r="W67" s="6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</row>
    <row r="68" spans="1:95">
      <c r="A68" s="22" t="s">
        <v>3</v>
      </c>
      <c r="B68" s="52"/>
      <c r="C68" s="52"/>
      <c r="D68" s="52"/>
      <c r="E68" s="52"/>
      <c r="F68" s="52"/>
      <c r="G68" s="52"/>
      <c r="H68" s="52"/>
      <c r="I68" s="52"/>
      <c r="J68" s="52"/>
      <c r="K68" s="1"/>
      <c r="L68" s="28"/>
      <c r="U68" s="3"/>
      <c r="V68" s="63"/>
      <c r="W68" s="6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</row>
    <row r="69" spans="1:95">
      <c r="A69" s="56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14"/>
      <c r="U69" s="3"/>
      <c r="V69" s="63"/>
      <c r="W69" s="6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</row>
    <row r="70" spans="1:95">
      <c r="A70" s="16" t="s">
        <v>44</v>
      </c>
      <c r="B70" s="13"/>
      <c r="C70" s="13"/>
      <c r="D70" s="13"/>
      <c r="E70" s="13"/>
      <c r="F70" s="13"/>
      <c r="G70" s="13"/>
      <c r="H70" s="13"/>
      <c r="I70" s="13"/>
      <c r="J70" s="13"/>
      <c r="K70" s="54"/>
      <c r="L70" s="14"/>
      <c r="U70" s="3"/>
      <c r="V70" s="63"/>
      <c r="W70" s="6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</row>
    <row r="71" spans="1:95">
      <c r="A71" s="56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14"/>
      <c r="U71" s="3"/>
      <c r="V71" s="63"/>
      <c r="W71" s="6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</row>
    <row r="72" spans="1:95">
      <c r="A72" s="2" t="s">
        <v>4</v>
      </c>
      <c r="B72" s="1" t="str">
        <f>IF(B73="", "", IF(B73="1° Autor",1, IF(B73="Co-autor",0.5, "")))</f>
        <v/>
      </c>
      <c r="C72" s="1" t="str">
        <f t="shared" ref="C72:J72" si="7">IF(C73="", "", IF(C73="1° Autor",1, IF(C73="Co-autor",0.5, "")))</f>
        <v/>
      </c>
      <c r="D72" s="1" t="str">
        <f t="shared" si="7"/>
        <v/>
      </c>
      <c r="E72" s="1" t="str">
        <f t="shared" si="7"/>
        <v/>
      </c>
      <c r="F72" s="1" t="str">
        <f t="shared" si="7"/>
        <v/>
      </c>
      <c r="G72" s="1" t="str">
        <f t="shared" si="7"/>
        <v/>
      </c>
      <c r="H72" s="1" t="str">
        <f t="shared" si="7"/>
        <v/>
      </c>
      <c r="I72" s="1" t="str">
        <f t="shared" si="7"/>
        <v/>
      </c>
      <c r="J72" s="1" t="str">
        <f t="shared" si="7"/>
        <v/>
      </c>
      <c r="K72" s="1">
        <f>SUM(B72:J72)</f>
        <v>0</v>
      </c>
      <c r="L72" s="28" t="s">
        <v>19</v>
      </c>
      <c r="U72" s="3"/>
      <c r="V72" s="63"/>
      <c r="W72" s="6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</row>
    <row r="73" spans="1:95">
      <c r="A73" s="22" t="s">
        <v>30</v>
      </c>
      <c r="B73" s="52"/>
      <c r="C73" s="52"/>
      <c r="D73" s="52"/>
      <c r="E73" s="52"/>
      <c r="F73" s="52"/>
      <c r="G73" s="52"/>
      <c r="H73" s="52"/>
      <c r="I73" s="52"/>
      <c r="J73" s="52"/>
      <c r="K73" s="1"/>
      <c r="L73" s="28"/>
      <c r="U73" s="3"/>
      <c r="V73" s="63"/>
      <c r="W73" s="6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</row>
    <row r="74" spans="1:95">
      <c r="A74" s="22" t="s">
        <v>3</v>
      </c>
      <c r="B74" s="52"/>
      <c r="C74" s="52"/>
      <c r="D74" s="52"/>
      <c r="E74" s="52"/>
      <c r="F74" s="52"/>
      <c r="G74" s="52"/>
      <c r="H74" s="52"/>
      <c r="I74" s="52"/>
      <c r="J74" s="52"/>
      <c r="K74" s="1"/>
      <c r="L74" s="28"/>
      <c r="U74" s="3"/>
      <c r="V74" s="63"/>
      <c r="W74" s="6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</row>
    <row r="75" spans="1:95">
      <c r="A75" s="56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14"/>
      <c r="U75" s="3"/>
      <c r="V75" s="63"/>
      <c r="W75" s="6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</row>
    <row r="76" spans="1:95">
      <c r="A76" s="16" t="s">
        <v>46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30"/>
      <c r="U76" s="3"/>
      <c r="V76" s="63"/>
      <c r="W76" s="6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</row>
    <row r="77" spans="1:95">
      <c r="A77" s="56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14"/>
      <c r="U77" s="3"/>
      <c r="V77" s="63"/>
      <c r="W77" s="6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</row>
    <row r="78" spans="1:95">
      <c r="A78" s="2" t="s">
        <v>4</v>
      </c>
      <c r="B78" s="1" t="str">
        <f>IF(B81="", "", B82*B83)</f>
        <v/>
      </c>
      <c r="C78" s="1" t="str">
        <f t="shared" ref="C78:J78" si="8">IF(C81="", "", C82*C83)</f>
        <v/>
      </c>
      <c r="D78" s="1" t="str">
        <f t="shared" si="8"/>
        <v/>
      </c>
      <c r="E78" s="1" t="str">
        <f t="shared" si="8"/>
        <v/>
      </c>
      <c r="F78" s="1" t="str">
        <f t="shared" si="8"/>
        <v/>
      </c>
      <c r="G78" s="1" t="str">
        <f t="shared" si="8"/>
        <v/>
      </c>
      <c r="H78" s="1" t="str">
        <f t="shared" si="8"/>
        <v/>
      </c>
      <c r="I78" s="1" t="str">
        <f t="shared" si="8"/>
        <v/>
      </c>
      <c r="J78" s="1" t="str">
        <f t="shared" si="8"/>
        <v/>
      </c>
      <c r="K78" s="1">
        <f>SUM(B78:J78)</f>
        <v>0</v>
      </c>
      <c r="L78" s="28" t="s">
        <v>19</v>
      </c>
      <c r="U78" s="3"/>
      <c r="V78" s="63"/>
      <c r="W78" s="6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</row>
    <row r="79" spans="1:95">
      <c r="A79" s="22" t="s">
        <v>47</v>
      </c>
      <c r="B79" s="52"/>
      <c r="C79" s="52"/>
      <c r="D79" s="52"/>
      <c r="E79" s="52"/>
      <c r="F79" s="52"/>
      <c r="G79" s="52"/>
      <c r="H79" s="52"/>
      <c r="I79" s="52"/>
      <c r="J79" s="52"/>
      <c r="K79" s="1"/>
      <c r="L79" s="28"/>
      <c r="O79" t="s">
        <v>49</v>
      </c>
      <c r="U79" s="3"/>
      <c r="V79" s="63"/>
      <c r="W79" s="6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</row>
    <row r="80" spans="1:95">
      <c r="A80" s="22" t="s">
        <v>30</v>
      </c>
      <c r="B80" s="52"/>
      <c r="C80" s="52"/>
      <c r="D80" s="52"/>
      <c r="E80" s="52"/>
      <c r="F80" s="52"/>
      <c r="G80" s="52"/>
      <c r="H80" s="52"/>
      <c r="I80" s="52"/>
      <c r="J80" s="52"/>
      <c r="K80" s="1"/>
      <c r="L80" s="28"/>
      <c r="O80" t="s">
        <v>48</v>
      </c>
      <c r="U80" s="3"/>
      <c r="V80" s="63"/>
      <c r="W80" s="6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</row>
    <row r="81" spans="1:95" ht="16" customHeight="1">
      <c r="A81" s="22" t="s">
        <v>3</v>
      </c>
      <c r="B81" s="52"/>
      <c r="C81" s="52"/>
      <c r="D81" s="52"/>
      <c r="E81" s="52"/>
      <c r="F81" s="52"/>
      <c r="G81" s="52"/>
      <c r="H81" s="52"/>
      <c r="I81" s="52"/>
      <c r="J81" s="52"/>
      <c r="K81" s="1"/>
      <c r="L81" s="28"/>
      <c r="U81" s="3"/>
      <c r="V81" s="63"/>
      <c r="W81" s="6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</row>
    <row r="82" spans="1:95" ht="18" hidden="1" customHeight="1">
      <c r="A82" s="40" t="s">
        <v>43</v>
      </c>
      <c r="B82" s="41" t="str">
        <f>IF(B80="", "", IF(B80="1° Autor",1, IF(B80="Co-autor",0.5, "")))</f>
        <v/>
      </c>
      <c r="C82" s="41" t="str">
        <f t="shared" ref="C82:J82" si="9">IF(C80="", "", IF(C80="1° Autor",1, IF(C80="Co-autor",0.5, "")))</f>
        <v/>
      </c>
      <c r="D82" s="41" t="str">
        <f t="shared" si="9"/>
        <v/>
      </c>
      <c r="E82" s="41" t="str">
        <f t="shared" si="9"/>
        <v/>
      </c>
      <c r="F82" s="41" t="str">
        <f t="shared" si="9"/>
        <v/>
      </c>
      <c r="G82" s="41" t="str">
        <f t="shared" si="9"/>
        <v/>
      </c>
      <c r="H82" s="41" t="str">
        <f t="shared" si="9"/>
        <v/>
      </c>
      <c r="I82" s="41" t="str">
        <f t="shared" si="9"/>
        <v/>
      </c>
      <c r="J82" s="41" t="str">
        <f t="shared" si="9"/>
        <v/>
      </c>
      <c r="K82" s="4"/>
      <c r="L82" s="5"/>
      <c r="U82" s="3"/>
      <c r="V82" s="63"/>
      <c r="W82" s="6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</row>
    <row r="83" spans="1:95" ht="14" hidden="1" customHeight="1">
      <c r="A83" s="40" t="s">
        <v>55</v>
      </c>
      <c r="B83" s="41" t="str">
        <f>IF(B79="", "", IF(B79="Solicitada",1, IF(B79="Registrada",1.5, "")))</f>
        <v/>
      </c>
      <c r="C83" s="41" t="str">
        <f t="shared" ref="C83:J83" si="10">IF(C79="", "", IF(C79="Solicitada",1, IF(C79="Registrada",1.5, "")))</f>
        <v/>
      </c>
      <c r="D83" s="41" t="str">
        <f t="shared" si="10"/>
        <v/>
      </c>
      <c r="E83" s="41" t="str">
        <f t="shared" si="10"/>
        <v/>
      </c>
      <c r="F83" s="41" t="str">
        <f t="shared" si="10"/>
        <v/>
      </c>
      <c r="G83" s="41" t="str">
        <f t="shared" si="10"/>
        <v/>
      </c>
      <c r="H83" s="41" t="str">
        <f t="shared" si="10"/>
        <v/>
      </c>
      <c r="I83" s="41" t="str">
        <f t="shared" si="10"/>
        <v/>
      </c>
      <c r="J83" s="41" t="str">
        <f t="shared" si="10"/>
        <v/>
      </c>
      <c r="K83" s="4"/>
      <c r="L83" s="5"/>
      <c r="U83" s="3"/>
      <c r="V83" s="63"/>
      <c r="W83" s="6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</row>
    <row r="84" spans="1:95">
      <c r="A84" s="56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14"/>
      <c r="U84" s="3"/>
      <c r="V84" s="63"/>
      <c r="W84" s="6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</row>
    <row r="85" spans="1:95">
      <c r="A85" s="16" t="s">
        <v>51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30"/>
      <c r="U85" s="3"/>
      <c r="V85" s="63"/>
      <c r="W85" s="6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</row>
    <row r="86" spans="1:95">
      <c r="A86" s="56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14"/>
      <c r="U86" s="3"/>
      <c r="V86" s="63"/>
      <c r="W86" s="6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</row>
    <row r="87" spans="1:95">
      <c r="A87" s="22" t="s">
        <v>3</v>
      </c>
      <c r="B87" s="52"/>
      <c r="C87" s="52"/>
      <c r="D87" s="52"/>
      <c r="E87" s="52"/>
      <c r="F87" s="52"/>
      <c r="G87" s="52"/>
      <c r="H87" s="52"/>
      <c r="I87" s="52"/>
      <c r="J87" s="52"/>
      <c r="K87" s="1">
        <f>COUNT(B87:J88)*N87</f>
        <v>0</v>
      </c>
      <c r="L87" s="28" t="s">
        <v>19</v>
      </c>
      <c r="N87" s="24">
        <v>0.1</v>
      </c>
      <c r="U87" s="3"/>
      <c r="V87" s="63"/>
      <c r="W87" s="6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</row>
    <row r="88" spans="1:95">
      <c r="A88" s="22"/>
      <c r="B88" s="52"/>
      <c r="C88" s="52"/>
      <c r="D88" s="52"/>
      <c r="E88" s="52"/>
      <c r="F88" s="52"/>
      <c r="G88" s="52"/>
      <c r="H88" s="52"/>
      <c r="I88" s="52"/>
      <c r="J88" s="52"/>
      <c r="K88" s="1"/>
      <c r="L88" s="28"/>
      <c r="U88" s="3"/>
      <c r="V88" s="63"/>
      <c r="W88" s="6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</row>
    <row r="89" spans="1:95">
      <c r="A89" s="56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14"/>
      <c r="U89" s="3"/>
      <c r="V89" s="63"/>
      <c r="W89" s="6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</row>
    <row r="90" spans="1:95">
      <c r="A90" s="16" t="s">
        <v>52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30"/>
      <c r="U90" s="3"/>
      <c r="V90" s="63"/>
      <c r="W90" s="6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</row>
    <row r="91" spans="1:95">
      <c r="A91" s="56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14"/>
      <c r="N91" s="50">
        <v>0.05</v>
      </c>
      <c r="U91" s="3"/>
      <c r="V91" s="63"/>
      <c r="W91" s="6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</row>
    <row r="92" spans="1:95">
      <c r="A92" s="22" t="s">
        <v>3</v>
      </c>
      <c r="B92" s="52"/>
      <c r="C92" s="52"/>
      <c r="D92" s="52"/>
      <c r="E92" s="52"/>
      <c r="F92" s="52"/>
      <c r="G92" s="52"/>
      <c r="H92" s="52"/>
      <c r="I92" s="52"/>
      <c r="J92" s="52"/>
      <c r="K92" s="1">
        <f>COUNT(B92:J93)*N91</f>
        <v>0</v>
      </c>
      <c r="L92" s="28" t="s">
        <v>19</v>
      </c>
      <c r="U92" s="3"/>
      <c r="V92" s="63"/>
      <c r="W92" s="6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</row>
    <row r="93" spans="1:95" ht="16" thickBot="1">
      <c r="A93" s="23"/>
      <c r="B93" s="62"/>
      <c r="C93" s="62"/>
      <c r="D93" s="62"/>
      <c r="E93" s="62"/>
      <c r="F93" s="62"/>
      <c r="G93" s="62"/>
      <c r="H93" s="62"/>
      <c r="I93" s="62"/>
      <c r="J93" s="62"/>
      <c r="K93" s="29"/>
      <c r="L93" s="42"/>
      <c r="U93" s="3"/>
      <c r="V93" s="63"/>
      <c r="W93" s="6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</row>
    <row r="94" spans="1:95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U94" s="3"/>
      <c r="V94" s="63"/>
      <c r="W94" s="6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</row>
    <row r="95" spans="1:95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U95" s="3"/>
      <c r="V95" s="63"/>
      <c r="W95" s="6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</row>
    <row r="96" spans="1:95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U96" s="3"/>
      <c r="V96" s="63"/>
      <c r="W96" s="6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</row>
    <row r="97" spans="1:95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U97" s="3"/>
      <c r="V97" s="63"/>
      <c r="W97" s="6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</row>
    <row r="98" spans="1:95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U98" s="3"/>
      <c r="V98" s="63"/>
      <c r="W98" s="6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</row>
    <row r="99" spans="1:9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</row>
    <row r="100" spans="1:9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</row>
    <row r="101" spans="1:9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</row>
    <row r="102" spans="1:9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</row>
    <row r="103" spans="1:9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</row>
    <row r="104" spans="1:9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</row>
    <row r="105" spans="1:9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</row>
    <row r="106" spans="1:9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</row>
    <row r="107" spans="1:9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</row>
    <row r="108" spans="1:9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</row>
    <row r="109" spans="1:9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</row>
    <row r="110" spans="1:9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</row>
    <row r="111" spans="1:9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</row>
    <row r="112" spans="1:9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</row>
    <row r="113" spans="1:9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</row>
    <row r="114" spans="1:9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</row>
    <row r="115" spans="1:9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</row>
    <row r="116" spans="1:9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</row>
    <row r="117" spans="1:9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</row>
    <row r="118" spans="1:9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</row>
    <row r="119" spans="1:9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</row>
    <row r="120" spans="1:9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</row>
    <row r="121" spans="1:9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</row>
    <row r="122" spans="1:9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</row>
    <row r="123" spans="1:9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</row>
    <row r="124" spans="1:9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</row>
    <row r="125" spans="1:9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</row>
    <row r="126" spans="1:9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</row>
    <row r="127" spans="1:9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</row>
    <row r="128" spans="1:9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</row>
    <row r="129" spans="1:9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</row>
    <row r="130" spans="1:9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</row>
    <row r="131" spans="1:9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</row>
    <row r="132" spans="1:9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</row>
    <row r="133" spans="1:9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</row>
    <row r="134" spans="1:9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</row>
    <row r="135" spans="1:9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</row>
    <row r="136" spans="1:9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</row>
    <row r="137" spans="1:9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</row>
    <row r="138" spans="1:9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</row>
    <row r="139" spans="1:9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</row>
    <row r="140" spans="1:9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</row>
    <row r="141" spans="1:9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</row>
    <row r="142" spans="1:9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</row>
    <row r="143" spans="1:9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</row>
    <row r="144" spans="1:9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</row>
    <row r="145" spans="1:9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</row>
    <row r="146" spans="1:9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</row>
    <row r="147" spans="1:9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</row>
    <row r="148" spans="1:9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</row>
    <row r="149" spans="1:9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</row>
    <row r="150" spans="1:9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</row>
    <row r="151" spans="1:9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</row>
    <row r="152" spans="1:9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</row>
    <row r="153" spans="1:9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</row>
    <row r="154" spans="1:9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</row>
    <row r="155" spans="1:9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</row>
    <row r="156" spans="1:9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</row>
    <row r="157" spans="1:9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</row>
    <row r="158" spans="1:9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</row>
    <row r="159" spans="1:9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</row>
    <row r="160" spans="1:9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</row>
    <row r="161" spans="1:9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</row>
    <row r="162" spans="1:9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</row>
    <row r="163" spans="1:9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</row>
    <row r="164" spans="1:9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</row>
    <row r="165" spans="1:9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</row>
    <row r="166" spans="1:9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</row>
    <row r="167" spans="1:9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</row>
    <row r="168" spans="1:9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</row>
    <row r="169" spans="1:9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</row>
    <row r="170" spans="1:9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</row>
    <row r="171" spans="1:9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</row>
    <row r="172" spans="1:9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</row>
    <row r="173" spans="1:9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</row>
    <row r="174" spans="1:9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</row>
    <row r="175" spans="1:9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</row>
    <row r="176" spans="1:9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</row>
    <row r="177" spans="1:9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</row>
    <row r="178" spans="1:9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</row>
    <row r="179" spans="1:9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</row>
    <row r="180" spans="1:9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</row>
    <row r="181" spans="1:9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</row>
    <row r="182" spans="1:9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</row>
    <row r="183" spans="1:9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</row>
    <row r="184" spans="1:9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</row>
    <row r="185" spans="1:9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</row>
    <row r="186" spans="1:9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</row>
    <row r="187" spans="1:9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</row>
    <row r="188" spans="1:9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</row>
    <row r="189" spans="1:9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</row>
    <row r="190" spans="1:9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</row>
    <row r="191" spans="1:9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</row>
    <row r="192" spans="1:9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</row>
    <row r="193" spans="1:9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</row>
    <row r="194" spans="1:9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</row>
    <row r="195" spans="1: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</row>
    <row r="196" spans="1:9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</row>
    <row r="197" spans="1:9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</row>
    <row r="198" spans="1:9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</row>
    <row r="199" spans="1:9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</row>
    <row r="200" spans="1:9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</row>
    <row r="201" spans="1:9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</row>
    <row r="202" spans="1:9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</row>
    <row r="203" spans="1:9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</row>
    <row r="204" spans="1:9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</row>
    <row r="205" spans="1:9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</row>
    <row r="206" spans="1:9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</row>
    <row r="207" spans="1:9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</row>
    <row r="208" spans="1:9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</row>
    <row r="209" spans="1:9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</row>
    <row r="210" spans="1:9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</row>
    <row r="211" spans="1:9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</row>
    <row r="212" spans="1:9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</row>
    <row r="213" spans="1:9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</row>
    <row r="214" spans="1:9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</row>
    <row r="215" spans="1:9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</row>
    <row r="216" spans="1:9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</row>
    <row r="217" spans="1:9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</row>
    <row r="218" spans="1:9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</row>
    <row r="219" spans="1:9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</row>
    <row r="220" spans="1:9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</row>
    <row r="221" spans="1:9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</row>
    <row r="222" spans="1:9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</row>
    <row r="223" spans="1:9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</row>
    <row r="224" spans="1:9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</row>
    <row r="225" spans="1:9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</row>
    <row r="226" spans="1:9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</row>
    <row r="227" spans="1:9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</row>
    <row r="228" spans="1:9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</row>
    <row r="229" spans="1:9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</row>
    <row r="230" spans="1:9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</row>
    <row r="231" spans="1:9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</row>
    <row r="232" spans="1:9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</row>
    <row r="233" spans="1:9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</row>
    <row r="234" spans="1:9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</row>
    <row r="235" spans="1:9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</row>
    <row r="236" spans="1:9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</row>
    <row r="237" spans="1:9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</row>
    <row r="238" spans="1:9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</row>
    <row r="239" spans="1:9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</row>
    <row r="240" spans="1:9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</row>
    <row r="241" spans="1:9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</row>
    <row r="242" spans="1:9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</row>
    <row r="243" spans="1:9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</row>
    <row r="244" spans="1:9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</row>
    <row r="245" spans="1:9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</row>
    <row r="246" spans="1:9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</row>
    <row r="247" spans="1:9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</row>
    <row r="248" spans="1:9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</row>
    <row r="249" spans="1:9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</row>
    <row r="250" spans="1:9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</row>
    <row r="251" spans="1:9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</row>
    <row r="252" spans="1:9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</row>
    <row r="253" spans="1:9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</row>
    <row r="254" spans="1:9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</row>
    <row r="255" spans="1:9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</row>
    <row r="256" spans="1:9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</row>
    <row r="257" spans="1:9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</row>
    <row r="258" spans="1:9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</row>
    <row r="259" spans="1:9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</row>
    <row r="260" spans="1:9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</row>
    <row r="261" spans="1:9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</row>
    <row r="262" spans="1:9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</row>
    <row r="263" spans="1:9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</row>
    <row r="264" spans="1:9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</row>
    <row r="265" spans="1:9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</row>
    <row r="266" spans="1:9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</row>
    <row r="267" spans="1:9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</row>
    <row r="268" spans="1:9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</row>
    <row r="269" spans="1:9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</row>
    <row r="270" spans="1:9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</row>
    <row r="271" spans="1:9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</row>
    <row r="272" spans="1:9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</row>
    <row r="273" spans="1:9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</row>
    <row r="274" spans="1:9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</row>
    <row r="275" spans="1:9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</row>
    <row r="276" spans="1:9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</row>
    <row r="277" spans="1:9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</row>
    <row r="278" spans="1:9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</row>
    <row r="279" spans="1:9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</row>
    <row r="280" spans="1:9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</row>
    <row r="281" spans="1:9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</row>
    <row r="282" spans="1:9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</row>
    <row r="283" spans="1:9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</row>
    <row r="284" spans="1:9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</row>
    <row r="285" spans="1:9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</row>
    <row r="286" spans="1:9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</row>
    <row r="287" spans="1:9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</row>
    <row r="288" spans="1:9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</row>
    <row r="289" spans="1:9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</row>
    <row r="290" spans="1:9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</row>
    <row r="291" spans="1:9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</row>
    <row r="292" spans="1:9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</row>
    <row r="293" spans="1:9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</row>
    <row r="294" spans="1:9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</row>
    <row r="295" spans="1: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</row>
    <row r="296" spans="1:9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</row>
    <row r="297" spans="1:9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</row>
    <row r="298" spans="1:9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</row>
    <row r="299" spans="1:9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</row>
    <row r="300" spans="1:9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</row>
    <row r="301" spans="1:9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</row>
    <row r="302" spans="1:9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</row>
    <row r="303" spans="1:9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</row>
    <row r="304" spans="1:9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</row>
    <row r="305" spans="1:9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</row>
    <row r="306" spans="1:9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</row>
    <row r="307" spans="1:9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</row>
    <row r="308" spans="1:9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</row>
    <row r="309" spans="1:9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</row>
    <row r="310" spans="1:9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</row>
    <row r="311" spans="1:9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</row>
    <row r="312" spans="1:9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</row>
    <row r="313" spans="1:9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</row>
    <row r="314" spans="1:9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</row>
    <row r="315" spans="1:9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</row>
    <row r="316" spans="1:9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</row>
    <row r="317" spans="1:9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</row>
    <row r="318" spans="1:9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</row>
    <row r="319" spans="1:9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</row>
    <row r="320" spans="1:9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</row>
    <row r="321" spans="1:9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</row>
    <row r="322" spans="1:9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</row>
    <row r="323" spans="1:9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</row>
    <row r="324" spans="1:9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</row>
    <row r="325" spans="1:9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</row>
    <row r="326" spans="1:9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</row>
    <row r="327" spans="1:9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</row>
    <row r="328" spans="1:9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</row>
    <row r="329" spans="1:9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</row>
    <row r="330" spans="1:9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</row>
    <row r="331" spans="1:9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</row>
    <row r="332" spans="1:9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</row>
    <row r="333" spans="1:9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</row>
    <row r="334" spans="1:9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</row>
    <row r="335" spans="1:9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</row>
    <row r="336" spans="1:9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</row>
    <row r="337" spans="1:9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</row>
    <row r="338" spans="1:9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</row>
    <row r="339" spans="1:9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</row>
    <row r="340" spans="1:9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</row>
    <row r="341" spans="1:9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</row>
    <row r="342" spans="1:9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</row>
    <row r="343" spans="1:9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</row>
    <row r="344" spans="1:9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</row>
    <row r="345" spans="1:9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</row>
    <row r="346" spans="1:9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</row>
    <row r="347" spans="1:9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</row>
    <row r="348" spans="1:9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</row>
    <row r="349" spans="1:9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</row>
    <row r="350" spans="1:9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</row>
    <row r="351" spans="1:9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</row>
    <row r="352" spans="1:9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</row>
    <row r="353" spans="1:9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</row>
    <row r="354" spans="1:9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</row>
    <row r="355" spans="1:9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</row>
    <row r="356" spans="1:9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</row>
    <row r="357" spans="1:9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</row>
    <row r="358" spans="1:9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</row>
    <row r="359" spans="1:9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</row>
    <row r="360" spans="1:9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</row>
    <row r="361" spans="1:9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</row>
    <row r="362" spans="1:9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</row>
    <row r="363" spans="1:9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</row>
    <row r="364" spans="1:9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</row>
    <row r="365" spans="1:9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</row>
    <row r="366" spans="1:9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</row>
    <row r="367" spans="1:9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</row>
    <row r="368" spans="1:9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</row>
    <row r="369" spans="1:9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</row>
    <row r="370" spans="1:9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</row>
    <row r="371" spans="1:9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</row>
    <row r="372" spans="1:9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</row>
    <row r="373" spans="1:9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</row>
    <row r="374" spans="1:9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</row>
    <row r="375" spans="1:9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</row>
    <row r="376" spans="1:9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</row>
    <row r="377" spans="1:9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</row>
    <row r="378" spans="1:9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</row>
    <row r="379" spans="1:9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</row>
    <row r="380" spans="1:9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</row>
    <row r="381" spans="1:9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</row>
    <row r="382" spans="1:9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</row>
    <row r="383" spans="1:9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</row>
    <row r="384" spans="1:9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</row>
    <row r="385" spans="1:9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</row>
    <row r="386" spans="1:9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</row>
    <row r="387" spans="1:9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</row>
    <row r="388" spans="1:9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</row>
    <row r="389" spans="1:9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</row>
    <row r="390" spans="1:9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</row>
    <row r="391" spans="1:9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</row>
    <row r="392" spans="1:9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</row>
    <row r="393" spans="1:9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</row>
    <row r="394" spans="1:9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</row>
    <row r="395" spans="1: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</row>
    <row r="396" spans="1:9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</row>
    <row r="397" spans="1:9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</row>
    <row r="398" spans="1:9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</row>
    <row r="399" spans="1:9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</row>
    <row r="400" spans="1:9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</row>
    <row r="401" spans="1:9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</row>
    <row r="402" spans="1:9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</row>
    <row r="403" spans="1:9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</row>
    <row r="404" spans="1:9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</row>
    <row r="405" spans="1:9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</row>
    <row r="406" spans="1:9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</row>
    <row r="407" spans="1:9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</row>
    <row r="408" spans="1:9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</row>
    <row r="409" spans="1:9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</row>
    <row r="410" spans="1:9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</row>
    <row r="411" spans="1:9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</row>
    <row r="412" spans="1:9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</row>
    <row r="413" spans="1:9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</row>
    <row r="414" spans="1:9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</row>
    <row r="415" spans="1:9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</row>
    <row r="416" spans="1:9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</row>
    <row r="417" spans="1:9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</row>
    <row r="418" spans="1:9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</row>
    <row r="419" spans="1:9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</row>
    <row r="420" spans="1:9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</row>
    <row r="421" spans="1:9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</row>
    <row r="422" spans="1:9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</row>
    <row r="423" spans="1:9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</row>
    <row r="424" spans="1:9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</row>
    <row r="425" spans="1:9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</row>
    <row r="426" spans="1:9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</row>
    <row r="427" spans="1:9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</row>
    <row r="428" spans="1:9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</row>
    <row r="429" spans="1:9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</row>
    <row r="430" spans="1:9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</row>
    <row r="431" spans="1:9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</row>
    <row r="432" spans="1:9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</row>
    <row r="433" spans="1:9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</row>
    <row r="434" spans="1:9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</row>
    <row r="435" spans="1:9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</row>
    <row r="436" spans="1:9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</row>
    <row r="437" spans="1:9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</row>
    <row r="438" spans="1:9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</row>
    <row r="439" spans="1:9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</row>
    <row r="440" spans="1:9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</row>
    <row r="441" spans="1:9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</row>
    <row r="442" spans="1:9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</row>
    <row r="443" spans="1:9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</row>
    <row r="444" spans="1:9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</row>
    <row r="445" spans="1:9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</row>
    <row r="446" spans="1:9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</row>
    <row r="447" spans="1:9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</row>
    <row r="448" spans="1:9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</row>
    <row r="449" spans="1:9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</row>
    <row r="450" spans="1:9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</row>
    <row r="451" spans="1:9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</row>
    <row r="452" spans="1:9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</row>
    <row r="453" spans="1:9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</row>
    <row r="454" spans="1:9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</row>
    <row r="455" spans="1:9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</row>
    <row r="456" spans="1:9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</row>
    <row r="457" spans="1:9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</row>
    <row r="458" spans="1:9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</row>
    <row r="459" spans="1:9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</row>
    <row r="460" spans="1:9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</row>
    <row r="461" spans="1:9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</row>
    <row r="462" spans="1:9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</row>
    <row r="463" spans="1:9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</row>
    <row r="464" spans="1:9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</row>
    <row r="465" spans="1:9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</row>
    <row r="466" spans="1:9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</row>
    <row r="467" spans="1:9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</row>
    <row r="468" spans="1:9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</row>
    <row r="469" spans="1:9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</row>
    <row r="470" spans="1:9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</row>
    <row r="471" spans="1:9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</row>
    <row r="472" spans="1:9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</row>
    <row r="473" spans="1:9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</row>
    <row r="474" spans="1:9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</row>
    <row r="475" spans="1:9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</row>
    <row r="476" spans="1:9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</row>
    <row r="477" spans="1:9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</row>
    <row r="478" spans="1:9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</row>
    <row r="479" spans="1:9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</row>
    <row r="480" spans="1:9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</row>
    <row r="481" spans="1:9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</row>
    <row r="482" spans="1:9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</row>
    <row r="483" spans="1:9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</row>
    <row r="484" spans="1:9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</row>
    <row r="485" spans="1:9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</row>
  </sheetData>
  <sheetProtection password="C59B" sheet="1" objects="1" scenarios="1" selectLockedCells="1"/>
  <mergeCells count="2">
    <mergeCell ref="B4:I4"/>
    <mergeCell ref="B3:I3"/>
  </mergeCells>
  <phoneticPr fontId="6" type="noConversion"/>
  <dataValidations count="5">
    <dataValidation type="list" allowBlank="1" showInputMessage="1" showErrorMessage="1" sqref="B31:K31">
      <formula1>$M$30:$M$31</formula1>
    </dataValidation>
    <dataValidation type="list" allowBlank="1" showInputMessage="1" showErrorMessage="1" sqref="B41:K41">
      <formula1>$O$41:$O$43</formula1>
    </dataValidation>
    <dataValidation type="list" allowBlank="1" showInputMessage="1" showErrorMessage="1" sqref="B58:J58">
      <formula1>$O$54:$O$62</formula1>
    </dataValidation>
    <dataValidation type="list" allowBlank="1" showInputMessage="1" showErrorMessage="1" sqref="B59:J59 B67:J67 B73:J73 B80:J80">
      <formula1>$R$55:$R$56</formula1>
    </dataValidation>
    <dataValidation type="list" allowBlank="1" showInputMessage="1" showErrorMessage="1" sqref="B79:J79">
      <formula1>$O$79:$O$80</formula1>
    </dataValidation>
  </dataValidation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Avaliação de CV</vt:lpstr>
    </vt:vector>
  </TitlesOfParts>
  <Manager/>
  <Company>Univates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pontuaçao de CV</dc:title>
  <dc:subject>PPG Biotecnologia Univates</dc:subject>
  <dc:creator>Ivan Cunha Bustamante Filho</dc:creator>
  <cp:keywords/>
  <dc:description/>
  <cp:lastModifiedBy>Reviewer A</cp:lastModifiedBy>
  <dcterms:created xsi:type="dcterms:W3CDTF">2014-07-03T14:30:03Z</dcterms:created>
  <dcterms:modified xsi:type="dcterms:W3CDTF">2017-08-28T20:38:21Z</dcterms:modified>
  <cp:category/>
</cp:coreProperties>
</file>