
<file path=[Content_Types].xml><?xml version="1.0" encoding="utf-8"?>
<Types xmlns="http://schemas.openxmlformats.org/package/2006/content-types">
  <Override PartName="/xl/_rels/workbook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_rels/drawing1.xml.rels" ContentType="application/vnd.openxmlformats-package.relationships+xml"/>
  <Override PartName="/xl/drawings/drawing1.xml" ContentType="application/vnd.openxmlformats-officedocument.drawing+xml"/>
  <Override PartName="/xl/media/image1.png" ContentType="image/png"/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valiação de CV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<sst xmlns="http://schemas.openxmlformats.org/spreadsheetml/2006/main" count="87" uniqueCount="56">
  <si>
    <t xml:space="preserve">Planilha de avaliação de currículo - Mestrado em Biotecnologia</t>
  </si>
  <si>
    <t xml:space="preserve">Nome do candidato</t>
  </si>
  <si>
    <t xml:space="preserve">E-mail</t>
  </si>
  <si>
    <t xml:space="preserve">Total geral de pontos:</t>
  </si>
  <si>
    <t xml:space="preserve">Total</t>
  </si>
  <si>
    <t xml:space="preserve">Parciais nos itens:</t>
  </si>
  <si>
    <t xml:space="preserve">1. Experiência profissional</t>
  </si>
  <si>
    <t xml:space="preserve">Pontos Consolidados</t>
  </si>
  <si>
    <t xml:space="preserve">Multiplicador</t>
  </si>
  <si>
    <t xml:space="preserve">Maximo</t>
  </si>
  <si>
    <t xml:space="preserve">N° de meses</t>
  </si>
  <si>
    <t xml:space="preserve">Documento n°</t>
  </si>
  <si>
    <t xml:space="preserve">2. Qualificaçao e aperfeiçoamento</t>
  </si>
  <si>
    <t xml:space="preserve">2.1 Pós-graduação lato ou stricto sensu ou residência nas áreas de concentração do Programa.</t>
  </si>
  <si>
    <t xml:space="preserve">Documento no.</t>
  </si>
  <si>
    <t xml:space="preserve">Pontos</t>
  </si>
  <si>
    <t xml:space="preserve">2.2 Proficiência em língua estrangeira para pós-graduação</t>
  </si>
  <si>
    <t xml:space="preserve">3. Participação em projeto de pesquisa/extensão</t>
  </si>
  <si>
    <t xml:space="preserve">N° de pontos</t>
  </si>
  <si>
    <t xml:space="preserve">N° de semestres</t>
  </si>
  <si>
    <t xml:space="preserve">Volunt</t>
  </si>
  <si>
    <t xml:space="preserve">Tipo de participação</t>
  </si>
  <si>
    <t xml:space="preserve">Bols/Pq</t>
  </si>
  <si>
    <t xml:space="preserve">4. Participação em bancas, eventos ou cursos/Ministrante de cursos ou palestras</t>
  </si>
  <si>
    <t xml:space="preserve">4.1 Participação em banca de trabalho de conclusão de curso de graduação</t>
  </si>
  <si>
    <t xml:space="preserve">4.2 Participação em eventos científicos nas áreas de concentração do Programa.</t>
  </si>
  <si>
    <t xml:space="preserve">Abrangência</t>
  </si>
  <si>
    <t xml:space="preserve">Nacional</t>
  </si>
  <si>
    <t xml:space="preserve">Internacional</t>
  </si>
  <si>
    <t xml:space="preserve">4.3 Participação em cursos de no mínimo 4 (quatro) horas nas áreas de concentração do Programa.</t>
  </si>
  <si>
    <t xml:space="preserve">4.4 Ministrante de palestras nas áreas de concentração do Programa.</t>
  </si>
  <si>
    <t xml:space="preserve">4.5 Ministrante de cursos com no mínimo 2 (duas) horas nas áreas de concentração do Programa.</t>
  </si>
  <si>
    <t xml:space="preserve">5. Produção Científica</t>
  </si>
  <si>
    <t xml:space="preserve">FI ≥ 4,0</t>
  </si>
  <si>
    <t xml:space="preserve">5.1 Publicação de artigo científico nas áreas de concentração do programa</t>
  </si>
  <si>
    <t xml:space="preserve">FI ≥ 2,9 e &lt; 4,0</t>
  </si>
  <si>
    <t xml:space="preserve">1° Autor</t>
  </si>
  <si>
    <t xml:space="preserve">FI ≥ 1,8 e &lt; 2,9</t>
  </si>
  <si>
    <t xml:space="preserve">Co-autor</t>
  </si>
  <si>
    <t xml:space="preserve">N°de pontos</t>
  </si>
  <si>
    <t xml:space="preserve">FI ≥ 1,1 e &lt; 1,8</t>
  </si>
  <si>
    <t xml:space="preserve">Extrato Qualis</t>
  </si>
  <si>
    <t xml:space="preserve">FI ≥ 0,5 e &lt; 1,1</t>
  </si>
  <si>
    <t xml:space="preserve">Autoria</t>
  </si>
  <si>
    <t xml:space="preserve">FI ≥ 0,0 e &lt; 0,5 +
indexado na Scielo</t>
  </si>
  <si>
    <t xml:space="preserve">Fator Qualis</t>
  </si>
  <si>
    <t xml:space="preserve">Fator Autoria</t>
  </si>
  <si>
    <t xml:space="preserve">5.2 Publicação de capitulo de livro nas áreas de concentração do Programa</t>
  </si>
  <si>
    <t xml:space="preserve">5.3 Organização e/ou autoria de livro nas áreas de concentração do Programa</t>
  </si>
  <si>
    <t xml:space="preserve">5.4 Produção de patente</t>
  </si>
  <si>
    <t xml:space="preserve">Solicitada</t>
  </si>
  <si>
    <t xml:space="preserve">Estágio da Patente</t>
  </si>
  <si>
    <t xml:space="preserve">Concedida</t>
  </si>
  <si>
    <t xml:space="preserve">Fator Estágio</t>
  </si>
  <si>
    <t xml:space="preserve">5.5 Apresentação oral ou na forma de pôster de trabalho em evento científico nas áreas de concentração do Programa</t>
  </si>
  <si>
    <t xml:space="preserve">5.6 Publicação de resumos em anais de eventos científicos nas áreas de concentração do Programa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</si>
</sst>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0.00"/>
  </numFmts>
  <fonts count="10">
    <font>
      <sz val="12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6"/>
      <color rgb="FF000000"/>
      <name val="Calibri"/>
      <family val="0"/>
      <charset val="1"/>
    </font>
    <font>
      <b val="true"/>
      <sz val="12"/>
      <color rgb="FF000000"/>
      <name val="Calibri"/>
      <family val="0"/>
      <charset val="1"/>
    </font>
    <font>
      <b val="true"/>
      <sz val="14"/>
      <color rgb="FF000000"/>
      <name val="Calibri"/>
      <family val="0"/>
      <charset val="1"/>
    </font>
    <font>
      <sz val="12"/>
      <color rgb="FFFF0000"/>
      <name val="Calibri"/>
      <family val="0"/>
      <charset val="1"/>
    </font>
    <font>
      <sz val="11"/>
      <color rgb="FF000000"/>
      <name val="Calibri"/>
      <family val="0"/>
      <charset val="1"/>
    </font>
    <font>
      <sz val="11"/>
      <name val="Cambria"/>
      <family val="0"/>
      <charset val="1"/>
    </font>
  </fonts>
  <fills count="11">
    <fill>
      <patternFill patternType="none"/>
    </fill>
    <fill>
      <patternFill patternType="gray125"/>
    </fill>
    <fill>
      <patternFill patternType="solid">
        <fgColor rgb="FFD8D8D8"/>
        <bgColor rgb="FFDDD9C3"/>
      </patternFill>
    </fill>
    <fill>
      <patternFill patternType="solid">
        <fgColor rgb="FFFDE9D9"/>
        <bgColor rgb="FFEAF1DD"/>
      </patternFill>
    </fill>
    <fill>
      <patternFill patternType="solid">
        <fgColor rgb="FFFFFFFF"/>
        <bgColor rgb="FFEAF1DD"/>
      </patternFill>
    </fill>
    <fill>
      <patternFill patternType="solid">
        <fgColor rgb="FFFBD4B4"/>
        <bgColor rgb="FFF2DBDB"/>
      </patternFill>
    </fill>
    <fill>
      <patternFill patternType="solid">
        <fgColor rgb="FFE36C09"/>
        <bgColor rgb="FFC0504D"/>
      </patternFill>
    </fill>
    <fill>
      <patternFill patternType="solid">
        <fgColor rgb="FFDDD9C3"/>
        <bgColor rgb="FFD8D8D8"/>
      </patternFill>
    </fill>
    <fill>
      <patternFill patternType="solid">
        <fgColor rgb="FFF2DBDB"/>
        <bgColor rgb="FFFDE9D9"/>
      </patternFill>
    </fill>
    <fill>
      <patternFill patternType="solid">
        <fgColor rgb="FFEAF1DD"/>
        <bgColor rgb="FFFDE9D9"/>
      </patternFill>
    </fill>
    <fill>
      <patternFill patternType="solid">
        <fgColor rgb="FFC0504D"/>
        <bgColor rgb="FF993366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/>
      <right/>
      <top style="medium"/>
      <bottom/>
      <diagonal/>
    </border>
    <border diagonalUp="false" diagonalDown="false">
      <left/>
      <right style="medium"/>
      <top style="medium"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thin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4" borderId="5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5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6" fillId="3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5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7" fillId="6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6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6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6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7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7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8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8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9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9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3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9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8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9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1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1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6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9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DD9C3"/>
      <rgbColor rgb="FF808080"/>
      <rgbColor rgb="FF9999FF"/>
      <rgbColor rgb="FFC0504D"/>
      <rgbColor rgb="FFEAF1DD"/>
      <rgbColor rgb="FFCCFFFF"/>
      <rgbColor rgb="FF660066"/>
      <rgbColor rgb="FFFF8080"/>
      <rgbColor rgb="FF0066CC"/>
      <rgbColor rgb="FFD8D8D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F2DBDB"/>
      <rgbColor rgb="FFFDE9D9"/>
      <rgbColor rgb="FF99CCFF"/>
      <rgbColor rgb="FFFF99CC"/>
      <rgbColor rgb="FFCC99FF"/>
      <rgbColor rgb="FFFBD4B4"/>
      <rgbColor rgb="FF3366FF"/>
      <rgbColor rgb="FF33CCCC"/>
      <rgbColor rgb="FF99CC00"/>
      <rgbColor rgb="FFFFCC00"/>
      <rgbColor rgb="FFFF9900"/>
      <rgbColor rgb="FFE36C09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10</xdr:col>
      <xdr:colOff>209880</xdr:colOff>
      <xdr:row>0</xdr:row>
      <xdr:rowOff>190440</xdr:rowOff>
    </xdr:from>
    <xdr:to>
      <xdr:col>11</xdr:col>
      <xdr:colOff>587880</xdr:colOff>
      <xdr:row>5</xdr:row>
      <xdr:rowOff>151200</xdr:rowOff>
    </xdr:to>
    <xdr:pic>
      <xdr:nvPicPr>
        <xdr:cNvPr id="0" name="image1.png" descr=""/>
        <xdr:cNvPicPr/>
      </xdr:nvPicPr>
      <xdr:blipFill>
        <a:blip r:embed="rId1"/>
        <a:stretch/>
      </xdr:blipFill>
      <xdr:spPr>
        <a:xfrm>
          <a:off x="12236040" y="190440"/>
          <a:ext cx="1447200" cy="1027440"/>
        </a:xfrm>
        <a:prstGeom prst="rect">
          <a:avLst/>
        </a:prstGeom>
        <a:ln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L95"/>
  <sheetViews>
    <sheetView showFormulas="false" showGridLines="true" showRowColHeaders="true" showZeros="true" rightToLeft="false" tabSelected="true" showOutlineSymbols="true" defaultGridColor="true" view="normal" topLeftCell="A1" colorId="64" zoomScale="65" zoomScaleNormal="65" zoomScalePageLayoutView="100" workbookViewId="0">
      <selection pane="topLeft" activeCell="B86" activeCellId="0" sqref="B86"/>
    </sheetView>
  </sheetViews>
  <sheetFormatPr defaultRowHeight="15" zeroHeight="false" outlineLevelRow="0" outlineLevelCol="0"/>
  <cols>
    <col collapsed="false" customWidth="true" hidden="false" outlineLevel="0" max="1" min="1" style="0" width="24.71"/>
    <col collapsed="false" customWidth="true" hidden="false" outlineLevel="0" max="11" min="2" style="0" width="11"/>
    <col collapsed="false" customWidth="true" hidden="false" outlineLevel="0" max="12" min="12" style="0" width="9.67"/>
    <col collapsed="false" customWidth="true" hidden="true" outlineLevel="0" max="13" min="13" style="0" width="4.44"/>
    <col collapsed="false" customWidth="true" hidden="true" outlineLevel="0" max="14" min="14" style="0" width="6.44"/>
    <col collapsed="false" customWidth="true" hidden="true" outlineLevel="0" max="20" min="15" style="0" width="10.89"/>
    <col collapsed="false" customWidth="true" hidden="true" outlineLevel="0" max="21" min="21" style="0" width="11.67"/>
    <col collapsed="false" customWidth="true" hidden="false" outlineLevel="0" max="38" min="22" style="0" width="11"/>
    <col collapsed="false" customWidth="true" hidden="false" outlineLevel="0" max="1025" min="39" style="0" width="11.22"/>
  </cols>
  <sheetData>
    <row r="1" customFormat="false" ht="15.75" hidden="false" customHeight="true" outlineLevel="0" collapsed="false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Format="false" ht="21" hidden="false" customHeight="true" outlineLevel="0" collapsed="false">
      <c r="A2" s="2" t="s">
        <v>0</v>
      </c>
      <c r="B2" s="3"/>
      <c r="C2" s="3"/>
      <c r="D2" s="4"/>
      <c r="E2" s="4"/>
      <c r="F2" s="4"/>
      <c r="G2" s="4"/>
      <c r="H2" s="4"/>
      <c r="I2" s="4"/>
      <c r="J2" s="5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customFormat="false" ht="15.75" hidden="false" customHeight="true" outlineLevel="0" collapsed="false">
      <c r="A3" s="6" t="s">
        <v>1</v>
      </c>
      <c r="B3" s="7"/>
      <c r="C3" s="7"/>
      <c r="D3" s="7"/>
      <c r="E3" s="7"/>
      <c r="F3" s="7"/>
      <c r="G3" s="7"/>
      <c r="H3" s="7"/>
      <c r="I3" s="7"/>
      <c r="J3" s="8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customFormat="false" ht="15.75" hidden="false" customHeight="true" outlineLevel="0" collapsed="false">
      <c r="A4" s="6" t="s">
        <v>2</v>
      </c>
      <c r="B4" s="7"/>
      <c r="C4" s="7"/>
      <c r="D4" s="7"/>
      <c r="E4" s="7"/>
      <c r="F4" s="7"/>
      <c r="G4" s="7"/>
      <c r="H4" s="7"/>
      <c r="I4" s="7"/>
      <c r="J4" s="8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</row>
    <row r="5" customFormat="false" ht="15.75" hidden="false" customHeight="true" outlineLevel="0" collapsed="false">
      <c r="A5" s="10"/>
      <c r="B5" s="11"/>
      <c r="C5" s="11"/>
      <c r="D5" s="11"/>
      <c r="E5" s="11"/>
      <c r="F5" s="11"/>
      <c r="G5" s="11"/>
      <c r="H5" s="11"/>
      <c r="I5" s="11"/>
      <c r="J5" s="12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</row>
    <row r="6" customFormat="false" ht="15.75" hidden="false" customHeight="true" outlineLevel="0" collapsed="false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</row>
    <row r="7" customFormat="false" ht="15.75" hidden="false" customHeight="true" outlineLevel="0" collapsed="false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</row>
    <row r="8" customFormat="false" ht="23.4" hidden="false" customHeight="true" outlineLevel="0" collapsed="false">
      <c r="A8" s="13" t="s">
        <v>3</v>
      </c>
      <c r="B8" s="14" t="n">
        <v>1</v>
      </c>
      <c r="C8" s="14" t="n">
        <v>2</v>
      </c>
      <c r="D8" s="14" t="n">
        <v>3</v>
      </c>
      <c r="E8" s="14" t="n">
        <v>4</v>
      </c>
      <c r="F8" s="14" t="n">
        <v>5</v>
      </c>
      <c r="G8" s="15" t="s">
        <v>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</row>
    <row r="9" customFormat="false" ht="23.4" hidden="false" customHeight="true" outlineLevel="0" collapsed="false">
      <c r="A9" s="16" t="s">
        <v>5</v>
      </c>
      <c r="B9" s="17" t="n">
        <f aca="false">L16</f>
        <v>0</v>
      </c>
      <c r="C9" s="17" t="n">
        <f aca="false">L21</f>
        <v>0</v>
      </c>
      <c r="D9" s="17" t="n">
        <f aca="false">L29</f>
        <v>0</v>
      </c>
      <c r="E9" s="17" t="n">
        <f aca="false">L35</f>
        <v>0</v>
      </c>
      <c r="F9" s="17" t="n">
        <f aca="false">L54</f>
        <v>0</v>
      </c>
      <c r="G9" s="18" t="n">
        <f aca="false">SUM(B9:F9)</f>
        <v>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</row>
    <row r="10" customFormat="false" ht="15.75" hidden="false" customHeight="true" outlineLevel="0" collapsed="false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</row>
    <row r="11" customFormat="false" ht="15.75" hidden="false" customHeight="true" outlineLevel="0" collapsed="false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</row>
    <row r="12" customFormat="false" ht="15.75" hidden="false" customHeight="true" outlineLevel="0" collapsed="false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</row>
    <row r="13" customFormat="false" ht="15.75" hidden="false" customHeight="true" outlineLevel="0" collapsed="false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</row>
    <row r="14" customFormat="false" ht="15.75" hidden="false" customHeight="true" outlineLevel="0" collapsed="false">
      <c r="A14" s="19" t="s">
        <v>6</v>
      </c>
      <c r="B14" s="20"/>
      <c r="C14" s="4"/>
      <c r="D14" s="4"/>
      <c r="E14" s="4"/>
      <c r="F14" s="4"/>
      <c r="G14" s="4"/>
      <c r="H14" s="4"/>
      <c r="I14" s="4"/>
      <c r="J14" s="4"/>
      <c r="K14" s="4"/>
      <c r="L14" s="21" t="s">
        <v>7</v>
      </c>
      <c r="M14" s="22" t="s">
        <v>8</v>
      </c>
      <c r="N14" s="23" t="s">
        <v>9</v>
      </c>
      <c r="U14" s="9"/>
      <c r="V14" s="1"/>
      <c r="W14" s="1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</row>
    <row r="15" customFormat="false" ht="15.75" hidden="false" customHeight="true" outlineLevel="0" collapsed="false">
      <c r="A15" s="6"/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8"/>
      <c r="M15" s="26" t="n">
        <v>0.05</v>
      </c>
      <c r="N15" s="27" t="n">
        <v>1.5</v>
      </c>
      <c r="U15" s="9"/>
      <c r="V15" s="1"/>
      <c r="W15" s="1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</row>
    <row r="16" customFormat="false" ht="15.75" hidden="false" customHeight="true" outlineLevel="0" collapsed="false">
      <c r="A16" s="28" t="s">
        <v>10</v>
      </c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 t="n">
        <f aca="false">IF(SUM(B16:K16)*M15&gt;=N15,N15,SUM(B16:J16)*M15)</f>
        <v>0</v>
      </c>
      <c r="M16" s="23"/>
      <c r="N16" s="23"/>
      <c r="U16" s="9"/>
      <c r="V16" s="1"/>
      <c r="W16" s="1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</row>
    <row r="17" customFormat="false" ht="15.75" hidden="false" customHeight="true" outlineLevel="0" collapsed="false">
      <c r="A17" s="31" t="s">
        <v>11</v>
      </c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12"/>
      <c r="M17" s="23"/>
      <c r="N17" s="23"/>
      <c r="U17" s="9"/>
      <c r="V17" s="1"/>
      <c r="W17" s="1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</row>
    <row r="18" customFormat="false" ht="15.75" hidden="false" customHeight="true" outlineLevel="0" collapsed="false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23"/>
      <c r="N18" s="23"/>
      <c r="U18" s="9"/>
      <c r="V18" s="1"/>
      <c r="W18" s="1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</row>
    <row r="19" customFormat="false" ht="15.75" hidden="false" customHeight="true" outlineLevel="0" collapsed="false">
      <c r="A19" s="19" t="s">
        <v>12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21" t="s">
        <v>7</v>
      </c>
      <c r="M19" s="23"/>
      <c r="N19" s="23"/>
      <c r="U19" s="9"/>
      <c r="V19" s="1"/>
      <c r="W19" s="1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</row>
    <row r="20" customFormat="false" ht="15.75" hidden="false" customHeight="true" outlineLevel="0" collapsed="false">
      <c r="A20" s="33"/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8"/>
      <c r="M20" s="23"/>
      <c r="N20" s="23"/>
      <c r="U20" s="9"/>
      <c r="V20" s="1"/>
      <c r="W20" s="1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</row>
    <row r="21" customFormat="false" ht="15.75" hidden="false" customHeight="true" outlineLevel="0" collapsed="false">
      <c r="A21" s="34" t="s">
        <v>13</v>
      </c>
      <c r="B21" s="35"/>
      <c r="C21" s="35"/>
      <c r="D21" s="35"/>
      <c r="E21" s="35"/>
      <c r="F21" s="35"/>
      <c r="G21" s="35"/>
      <c r="H21" s="25"/>
      <c r="I21" s="25"/>
      <c r="J21" s="25"/>
      <c r="K21" s="25"/>
      <c r="L21" s="30" t="n">
        <f aca="false">IF(SUM(C22+D25)&gt;=N21,N21,SUM(C22+D25))</f>
        <v>0</v>
      </c>
      <c r="M21" s="23"/>
      <c r="N21" s="23" t="n">
        <v>0.5</v>
      </c>
      <c r="U21" s="9"/>
      <c r="V21" s="1"/>
      <c r="W21" s="1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</row>
    <row r="22" customFormat="false" ht="15.75" hidden="false" customHeight="true" outlineLevel="0" collapsed="false">
      <c r="A22" s="28" t="s">
        <v>14</v>
      </c>
      <c r="B22" s="36"/>
      <c r="C22" s="37" t="n">
        <f aca="false">IF(ISNUMBER(B22),0.5,0)</f>
        <v>0</v>
      </c>
      <c r="D22" s="37" t="s">
        <v>15</v>
      </c>
      <c r="E22" s="25"/>
      <c r="F22" s="25"/>
      <c r="G22" s="25"/>
      <c r="H22" s="25"/>
      <c r="I22" s="25"/>
      <c r="J22" s="25"/>
      <c r="K22" s="25"/>
      <c r="L22" s="8"/>
      <c r="M22" s="23"/>
      <c r="N22" s="23"/>
      <c r="U22" s="9"/>
      <c r="V22" s="1"/>
      <c r="W22" s="1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</row>
    <row r="23" customFormat="false" ht="15.75" hidden="false" customHeight="true" outlineLevel="0" collapsed="false">
      <c r="A23" s="33"/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8"/>
      <c r="M23" s="23"/>
      <c r="N23" s="23"/>
      <c r="U23" s="9"/>
      <c r="V23" s="1"/>
      <c r="W23" s="1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</row>
    <row r="24" customFormat="false" ht="15.75" hidden="false" customHeight="true" outlineLevel="0" collapsed="false">
      <c r="A24" s="34" t="s">
        <v>16</v>
      </c>
      <c r="B24" s="35"/>
      <c r="C24" s="35"/>
      <c r="D24" s="35"/>
      <c r="E24" s="35"/>
      <c r="F24" s="35"/>
      <c r="G24" s="35"/>
      <c r="H24" s="25"/>
      <c r="I24" s="25"/>
      <c r="J24" s="25"/>
      <c r="K24" s="25"/>
      <c r="L24" s="8"/>
      <c r="M24" s="23"/>
      <c r="N24" s="27"/>
      <c r="U24" s="9"/>
      <c r="V24" s="1"/>
      <c r="W24" s="1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</row>
    <row r="25" customFormat="false" ht="15.75" hidden="false" customHeight="true" outlineLevel="0" collapsed="false">
      <c r="A25" s="31" t="s">
        <v>14</v>
      </c>
      <c r="B25" s="32"/>
      <c r="C25" s="32"/>
      <c r="D25" s="38" t="n">
        <f aca="false">IF(ISNUMBER(B25),0.25,0)+IF(ISNUMBER(C25),0.25,0)</f>
        <v>0</v>
      </c>
      <c r="E25" s="38" t="s">
        <v>15</v>
      </c>
      <c r="F25" s="11"/>
      <c r="G25" s="11"/>
      <c r="H25" s="11"/>
      <c r="I25" s="11"/>
      <c r="J25" s="11"/>
      <c r="K25" s="11"/>
      <c r="L25" s="12"/>
      <c r="M25" s="23"/>
      <c r="N25" s="23"/>
      <c r="U25" s="9"/>
      <c r="V25" s="1"/>
      <c r="W25" s="1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</row>
    <row r="26" customFormat="false" ht="15.75" hidden="false" customHeight="true" outlineLevel="0" collapsed="false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23"/>
      <c r="N26" s="23"/>
      <c r="U26" s="9"/>
      <c r="V26" s="1"/>
      <c r="W26" s="1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</row>
    <row r="27" customFormat="false" ht="15.75" hidden="false" customHeight="true" outlineLevel="0" collapsed="false">
      <c r="A27" s="19" t="s">
        <v>17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21" t="s">
        <v>7</v>
      </c>
      <c r="M27" s="23"/>
      <c r="N27" s="23"/>
      <c r="U27" s="9"/>
      <c r="V27" s="1"/>
      <c r="W27" s="1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</row>
    <row r="28" customFormat="false" ht="15.75" hidden="false" customHeight="true" outlineLevel="0" collapsed="false">
      <c r="A28" s="39"/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8"/>
      <c r="M28" s="23"/>
      <c r="N28" s="23"/>
      <c r="U28" s="9"/>
      <c r="V28" s="1"/>
      <c r="W28" s="1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</row>
    <row r="29" customFormat="false" ht="15.75" hidden="false" customHeight="true" outlineLevel="0" collapsed="false">
      <c r="A29" s="41" t="s">
        <v>18</v>
      </c>
      <c r="B29" s="37" t="str">
        <f aca="false">IF(B32="","", IF(B31="Volunt", B30*0.5, IF(B31="Bols/Pq",B30*0.5, "")))</f>
        <v/>
      </c>
      <c r="C29" s="37" t="str">
        <f aca="false">IF(C32="","", IF(C31="Volunt", C30*0.5, IF(C31="Bols/Pq",C30*0.5, "")))</f>
        <v/>
      </c>
      <c r="D29" s="37" t="str">
        <f aca="false">IF(D32="","", IF(D31="Volunt", D30*0.5, IF(D31="Bols/Pq",D30*0.5, "")))</f>
        <v/>
      </c>
      <c r="E29" s="37" t="str">
        <f aca="false">IF(E32="","", IF(E31="Volunt", E30*0.5, IF(E31="Bols/Pq",E30*0.5, "")))</f>
        <v/>
      </c>
      <c r="F29" s="37" t="str">
        <f aca="false">IF(F32="","", IF(F31="Volunt", F30*0.5, IF(F31="Bols/Pq",F30*0.5, "")))</f>
        <v/>
      </c>
      <c r="G29" s="37" t="str">
        <f aca="false">IF(G32="","", IF(G31="Volunt", G30*0.5, IF(G31="Bols/Pq",G30*0.5, "")))</f>
        <v/>
      </c>
      <c r="H29" s="37" t="str">
        <f aca="false">IF(H32="","", IF(H31="Volunt", H30*0.5, IF(H31="Bols/Pq",H30*0.5, "")))</f>
        <v/>
      </c>
      <c r="I29" s="37" t="str">
        <f aca="false">IF(I32="","", IF(I31="Volunt", I30*0.5, IF(I31="Bols/Pq",I30*0.5, "")))</f>
        <v/>
      </c>
      <c r="J29" s="37" t="str">
        <f aca="false">IF(J32="","", IF(J31="Volunt", J30*0.5, IF(J31="Bols/Pq",J30*0.5, "")))</f>
        <v/>
      </c>
      <c r="K29" s="37" t="str">
        <f aca="false">IF(K32="","", IF(K31="Volunt", K30*0.5, IF(K31="Bols/Pq",K30*0.5, "")))</f>
        <v/>
      </c>
      <c r="L29" s="30" t="n">
        <f aca="false">IF(SUM(B29:K29)&gt;N29,N29,SUM(B29:K29))</f>
        <v>0</v>
      </c>
      <c r="M29" s="23"/>
      <c r="N29" s="23" t="n">
        <v>2</v>
      </c>
      <c r="U29" s="9"/>
      <c r="V29" s="1"/>
      <c r="W29" s="1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</row>
    <row r="30" customFormat="false" ht="15.75" hidden="false" customHeight="true" outlineLevel="0" collapsed="false">
      <c r="A30" s="28" t="s">
        <v>19</v>
      </c>
      <c r="B30" s="36"/>
      <c r="C30" s="29"/>
      <c r="D30" s="29"/>
      <c r="E30" s="29"/>
      <c r="F30" s="29"/>
      <c r="G30" s="29"/>
      <c r="H30" s="29"/>
      <c r="I30" s="29"/>
      <c r="J30" s="29"/>
      <c r="K30" s="29"/>
      <c r="L30" s="8"/>
      <c r="M30" s="23" t="s">
        <v>20</v>
      </c>
      <c r="N30" s="23"/>
      <c r="U30" s="9"/>
      <c r="V30" s="1"/>
      <c r="W30" s="1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</row>
    <row r="31" customFormat="false" ht="15.75" hidden="false" customHeight="true" outlineLevel="0" collapsed="false">
      <c r="A31" s="28" t="s">
        <v>21</v>
      </c>
      <c r="B31" s="36"/>
      <c r="C31" s="29"/>
      <c r="D31" s="29"/>
      <c r="E31" s="29"/>
      <c r="F31" s="29"/>
      <c r="G31" s="29"/>
      <c r="H31" s="29"/>
      <c r="I31" s="29"/>
      <c r="J31" s="29"/>
      <c r="K31" s="29"/>
      <c r="L31" s="8"/>
      <c r="M31" s="23" t="s">
        <v>22</v>
      </c>
      <c r="N31" s="23"/>
      <c r="U31" s="9"/>
      <c r="V31" s="1"/>
      <c r="W31" s="1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</row>
    <row r="32" customFormat="false" ht="15.75" hidden="false" customHeight="true" outlineLevel="0" collapsed="false">
      <c r="A32" s="31" t="s">
        <v>11</v>
      </c>
      <c r="B32" s="42"/>
      <c r="C32" s="32"/>
      <c r="D32" s="32"/>
      <c r="E32" s="32"/>
      <c r="F32" s="32"/>
      <c r="G32" s="32"/>
      <c r="H32" s="32"/>
      <c r="I32" s="32"/>
      <c r="J32" s="32"/>
      <c r="K32" s="32"/>
      <c r="L32" s="12"/>
      <c r="M32" s="23"/>
      <c r="N32" s="23"/>
      <c r="U32" s="9"/>
      <c r="V32" s="1"/>
      <c r="W32" s="1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</row>
    <row r="33" customFormat="false" ht="15.75" hidden="false" customHeight="true" outlineLevel="0" collapsed="false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23"/>
      <c r="N33" s="23"/>
      <c r="U33" s="9"/>
      <c r="V33" s="1"/>
      <c r="W33" s="1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</row>
    <row r="34" customFormat="false" ht="15.75" hidden="false" customHeight="true" outlineLevel="0" collapsed="false">
      <c r="A34" s="19" t="s">
        <v>23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21" t="s">
        <v>7</v>
      </c>
      <c r="M34" s="23"/>
      <c r="N34" s="23"/>
      <c r="U34" s="9"/>
      <c r="V34" s="1"/>
      <c r="W34" s="1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</row>
    <row r="35" customFormat="false" ht="15.75" hidden="false" customHeight="true" outlineLevel="0" collapsed="false">
      <c r="A35" s="33"/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30" t="n">
        <f aca="false">IF(SUM(G37+K40+G45+G48+G51)&gt;=N39,N39,SUM(G37+K40+G45+G48+G51))</f>
        <v>0</v>
      </c>
      <c r="M35" s="23"/>
      <c r="N35" s="23"/>
      <c r="U35" s="9"/>
      <c r="V35" s="1"/>
      <c r="W35" s="1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</row>
    <row r="36" customFormat="false" ht="15.75" hidden="false" customHeight="true" outlineLevel="0" collapsed="false">
      <c r="A36" s="34" t="s">
        <v>24</v>
      </c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43"/>
      <c r="M36" s="23"/>
      <c r="N36" s="23"/>
      <c r="U36" s="9"/>
      <c r="V36" s="1"/>
      <c r="W36" s="1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</row>
    <row r="37" customFormat="false" ht="15.75" hidden="false" customHeight="true" outlineLevel="0" collapsed="false">
      <c r="A37" s="28" t="s">
        <v>14</v>
      </c>
      <c r="B37" s="29"/>
      <c r="C37" s="29"/>
      <c r="D37" s="29"/>
      <c r="E37" s="29"/>
      <c r="F37" s="29"/>
      <c r="G37" s="37" t="n">
        <f aca="false">COUNT(B37:F37)*M37</f>
        <v>0</v>
      </c>
      <c r="H37" s="37" t="s">
        <v>15</v>
      </c>
      <c r="I37" s="25"/>
      <c r="J37" s="25"/>
      <c r="K37" s="25"/>
      <c r="L37" s="8"/>
      <c r="M37" s="23" t="n">
        <v>0.1</v>
      </c>
      <c r="N37" s="23"/>
      <c r="U37" s="9"/>
      <c r="V37" s="1"/>
      <c r="W37" s="1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</row>
    <row r="38" customFormat="false" ht="15.75" hidden="false" customHeight="true" outlineLevel="0" collapsed="false">
      <c r="A38" s="33"/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8"/>
      <c r="M38" s="23"/>
      <c r="N38" s="23"/>
      <c r="U38" s="9"/>
      <c r="V38" s="1"/>
      <c r="W38" s="1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</row>
    <row r="39" customFormat="false" ht="15.75" hidden="false" customHeight="true" outlineLevel="0" collapsed="false">
      <c r="A39" s="34" t="s">
        <v>25</v>
      </c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43"/>
      <c r="M39" s="23"/>
      <c r="N39" s="27" t="n">
        <v>1</v>
      </c>
      <c r="U39" s="9"/>
      <c r="V39" s="1"/>
      <c r="W39" s="1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</row>
    <row r="40" customFormat="false" ht="15.75" hidden="false" customHeight="true" outlineLevel="0" collapsed="false">
      <c r="A40" s="41" t="s">
        <v>18</v>
      </c>
      <c r="B40" s="37" t="str">
        <f aca="false">IF(B42=33, "", IF(B41="Local",0.05, IF(B41="Nacional",0.1, IF(B41="Internacional",0.2,""))))</f>
        <v/>
      </c>
      <c r="C40" s="37" t="str">
        <f aca="false">IF(C42=33, "", IF(C41="Local",0.05, IF(C41="Nacional",0.1, IF(C41="Internacional",0.2,""))))</f>
        <v/>
      </c>
      <c r="D40" s="37" t="str">
        <f aca="false">IF(D42=33, "", IF(D41="Local",0.05, IF(D41="Nacional",0.1, IF(D41="Internacional",0.2,""))))</f>
        <v/>
      </c>
      <c r="E40" s="37" t="str">
        <f aca="false">IF(E42=33, "", IF(E41="Local",0.05, IF(E41="Nacional",0.1, IF(E41="Internacional",0.2,""))))</f>
        <v/>
      </c>
      <c r="F40" s="37" t="str">
        <f aca="false">IF(F42=33, "", IF(F41="Local",0.05, IF(F41="Nacional",0.1, IF(F41="Internacional",0.2,""))))</f>
        <v/>
      </c>
      <c r="G40" s="37" t="str">
        <f aca="false">IF(G42=33, "", IF(G41="Local",0.05, IF(G41="Nacional",0.1, IF(G41="Internacional",0.2,""))))</f>
        <v/>
      </c>
      <c r="H40" s="37" t="str">
        <f aca="false">IF(H42=33, "", IF(H41="Local",0.05, IF(H41="Nacional",0.1, IF(H41="Internacional",0.2,""))))</f>
        <v/>
      </c>
      <c r="I40" s="37" t="str">
        <f aca="false">IF(I42=33, "", IF(I41="Local",0.05, IF(I41="Nacional",0.1, IF(I41="Internacional",0.2,""))))</f>
        <v/>
      </c>
      <c r="J40" s="37" t="str">
        <f aca="false">IF(J42=33, "", IF(J41="Local",0.05, IF(J41="Nacional",0.1, IF(J41="Internacional",0.2,""))))</f>
        <v/>
      </c>
      <c r="K40" s="37" t="n">
        <f aca="false">SUM(B40:J40)</f>
        <v>0</v>
      </c>
      <c r="L40" s="44" t="s">
        <v>15</v>
      </c>
      <c r="M40" s="23"/>
      <c r="N40" s="23"/>
      <c r="U40" s="9"/>
      <c r="V40" s="1"/>
      <c r="W40" s="1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</row>
    <row r="41" customFormat="false" ht="15.75" hidden="false" customHeight="true" outlineLevel="0" collapsed="false">
      <c r="A41" s="28" t="s">
        <v>26</v>
      </c>
      <c r="B41" s="36"/>
      <c r="C41" s="29"/>
      <c r="D41" s="29"/>
      <c r="E41" s="29"/>
      <c r="F41" s="29"/>
      <c r="G41" s="29"/>
      <c r="H41" s="29"/>
      <c r="I41" s="29"/>
      <c r="J41" s="29"/>
      <c r="K41" s="37"/>
      <c r="L41" s="44"/>
      <c r="M41" s="23"/>
      <c r="N41" s="23"/>
      <c r="U41" s="9"/>
      <c r="V41" s="1"/>
      <c r="W41" s="1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</row>
    <row r="42" customFormat="false" ht="15.75" hidden="false" customHeight="true" outlineLevel="0" collapsed="false">
      <c r="A42" s="28" t="s">
        <v>11</v>
      </c>
      <c r="B42" s="29"/>
      <c r="C42" s="29"/>
      <c r="D42" s="29"/>
      <c r="E42" s="29"/>
      <c r="F42" s="29"/>
      <c r="G42" s="29"/>
      <c r="H42" s="29"/>
      <c r="I42" s="29"/>
      <c r="J42" s="29"/>
      <c r="K42" s="37"/>
      <c r="L42" s="44"/>
      <c r="M42" s="23"/>
      <c r="N42" s="23"/>
      <c r="O42" s="45" t="s">
        <v>27</v>
      </c>
      <c r="U42" s="9"/>
      <c r="V42" s="1"/>
      <c r="W42" s="1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</row>
    <row r="43" customFormat="false" ht="15.75" hidden="false" customHeight="true" outlineLevel="0" collapsed="false">
      <c r="A43" s="33"/>
      <c r="B43" s="25"/>
      <c r="C43" s="25"/>
      <c r="D43" s="25"/>
      <c r="E43" s="25"/>
      <c r="F43" s="25"/>
      <c r="G43" s="25"/>
      <c r="H43" s="25"/>
      <c r="I43" s="25"/>
      <c r="J43" s="25"/>
      <c r="K43" s="24"/>
      <c r="L43" s="8"/>
      <c r="M43" s="23"/>
      <c r="N43" s="23"/>
      <c r="O43" s="45" t="s">
        <v>28</v>
      </c>
      <c r="U43" s="9"/>
      <c r="V43" s="1"/>
      <c r="W43" s="1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</row>
    <row r="44" customFormat="false" ht="15.75" hidden="false" customHeight="true" outlineLevel="0" collapsed="false">
      <c r="A44" s="34" t="s">
        <v>29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43"/>
      <c r="M44" s="23"/>
      <c r="N44" s="23"/>
      <c r="U44" s="9"/>
      <c r="V44" s="1"/>
      <c r="W44" s="1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</row>
    <row r="45" customFormat="false" ht="15.75" hidden="false" customHeight="true" outlineLevel="0" collapsed="false">
      <c r="A45" s="28" t="s">
        <v>11</v>
      </c>
      <c r="B45" s="29"/>
      <c r="C45" s="29"/>
      <c r="D45" s="29"/>
      <c r="E45" s="29"/>
      <c r="F45" s="29"/>
      <c r="G45" s="37" t="n">
        <f aca="false">COUNT(B45:F45)*M45</f>
        <v>0</v>
      </c>
      <c r="H45" s="37" t="s">
        <v>15</v>
      </c>
      <c r="I45" s="25"/>
      <c r="J45" s="25"/>
      <c r="K45" s="25"/>
      <c r="L45" s="8"/>
      <c r="M45" s="23" t="n">
        <v>0.1</v>
      </c>
      <c r="N45" s="23"/>
      <c r="U45" s="9"/>
      <c r="V45" s="1"/>
      <c r="W45" s="1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</row>
    <row r="46" customFormat="false" ht="15.75" hidden="false" customHeight="true" outlineLevel="0" collapsed="false">
      <c r="A46" s="33"/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8"/>
      <c r="M46" s="23"/>
      <c r="N46" s="23"/>
      <c r="U46" s="9"/>
      <c r="V46" s="1"/>
      <c r="W46" s="1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</row>
    <row r="47" customFormat="false" ht="15.75" hidden="false" customHeight="true" outlineLevel="0" collapsed="false">
      <c r="A47" s="34" t="s">
        <v>30</v>
      </c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43"/>
      <c r="M47" s="23"/>
      <c r="N47" s="23"/>
      <c r="U47" s="9"/>
      <c r="V47" s="1"/>
      <c r="W47" s="1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</row>
    <row r="48" customFormat="false" ht="15.75" hidden="false" customHeight="true" outlineLevel="0" collapsed="false">
      <c r="A48" s="28" t="s">
        <v>11</v>
      </c>
      <c r="B48" s="29"/>
      <c r="C48" s="29"/>
      <c r="D48" s="29"/>
      <c r="E48" s="29"/>
      <c r="F48" s="29"/>
      <c r="G48" s="37" t="n">
        <f aca="false">COUNT(B48:F48)*M48</f>
        <v>0</v>
      </c>
      <c r="H48" s="37" t="s">
        <v>15</v>
      </c>
      <c r="I48" s="25"/>
      <c r="J48" s="25"/>
      <c r="K48" s="25"/>
      <c r="L48" s="8"/>
      <c r="M48" s="23" t="n">
        <v>0.1</v>
      </c>
      <c r="N48" s="23"/>
      <c r="U48" s="9"/>
      <c r="V48" s="1"/>
      <c r="W48" s="1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</row>
    <row r="49" customFormat="false" ht="15.75" hidden="false" customHeight="true" outlineLevel="0" collapsed="false">
      <c r="A49" s="33"/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8"/>
      <c r="M49" s="23"/>
      <c r="N49" s="23"/>
      <c r="U49" s="9"/>
      <c r="V49" s="1"/>
      <c r="W49" s="1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</row>
    <row r="50" customFormat="false" ht="15.75" hidden="false" customHeight="true" outlineLevel="0" collapsed="false">
      <c r="A50" s="34" t="s">
        <v>31</v>
      </c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43"/>
      <c r="M50" s="23"/>
      <c r="N50" s="23"/>
      <c r="U50" s="9"/>
      <c r="V50" s="1"/>
      <c r="W50" s="1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</row>
    <row r="51" customFormat="false" ht="15.75" hidden="false" customHeight="true" outlineLevel="0" collapsed="false">
      <c r="A51" s="31" t="s">
        <v>11</v>
      </c>
      <c r="B51" s="32"/>
      <c r="C51" s="32"/>
      <c r="D51" s="32"/>
      <c r="E51" s="32"/>
      <c r="F51" s="32"/>
      <c r="G51" s="38" t="n">
        <f aca="false">COUNT(B51:F51)*M51</f>
        <v>0</v>
      </c>
      <c r="H51" s="38" t="s">
        <v>15</v>
      </c>
      <c r="I51" s="11"/>
      <c r="J51" s="11"/>
      <c r="K51" s="11"/>
      <c r="L51" s="12"/>
      <c r="M51" s="23" t="n">
        <v>0.1</v>
      </c>
      <c r="N51" s="23"/>
      <c r="U51" s="9"/>
      <c r="V51" s="1"/>
      <c r="W51" s="1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</row>
    <row r="52" customFormat="false" ht="15.75" hidden="false" customHeight="true" outlineLevel="0" collapsed="false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</row>
    <row r="53" customFormat="false" ht="15.75" hidden="false" customHeight="true" outlineLevel="0" collapsed="false">
      <c r="A53" s="19" t="s">
        <v>32</v>
      </c>
      <c r="B53" s="4"/>
      <c r="C53" s="4"/>
      <c r="D53" s="4"/>
      <c r="E53" s="4"/>
      <c r="F53" s="4"/>
      <c r="G53" s="4"/>
      <c r="H53" s="4"/>
      <c r="I53" s="4"/>
      <c r="J53" s="4"/>
      <c r="K53" s="4"/>
      <c r="L53" s="21" t="s">
        <v>7</v>
      </c>
      <c r="M53" s="23"/>
      <c r="N53" s="27" t="n">
        <v>5</v>
      </c>
      <c r="U53" s="9"/>
      <c r="V53" s="1"/>
      <c r="W53" s="1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</row>
    <row r="54" customFormat="false" ht="15.75" hidden="false" customHeight="true" outlineLevel="0" collapsed="false">
      <c r="A54" s="33"/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8" t="n">
        <f aca="false">IF(SUM(K57+K66+K70+K74+K81+K86)&gt;=N53,N53,SUM(K57+K66+K70+K74+K81+K86))</f>
        <v>0</v>
      </c>
      <c r="M54" s="23"/>
      <c r="N54" s="23"/>
      <c r="O54" s="46" t="s">
        <v>33</v>
      </c>
      <c r="P54" s="46" t="n">
        <v>1.5</v>
      </c>
      <c r="U54" s="9"/>
      <c r="V54" s="1"/>
      <c r="W54" s="1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</row>
    <row r="55" customFormat="false" ht="15.75" hidden="false" customHeight="true" outlineLevel="0" collapsed="false">
      <c r="A55" s="34" t="s">
        <v>34</v>
      </c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43"/>
      <c r="M55" s="23"/>
      <c r="N55" s="23"/>
      <c r="O55" s="46" t="s">
        <v>35</v>
      </c>
      <c r="P55" s="46" t="n">
        <v>1</v>
      </c>
      <c r="R55" s="45" t="s">
        <v>36</v>
      </c>
      <c r="U55" s="9"/>
      <c r="V55" s="1"/>
      <c r="W55" s="1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</row>
    <row r="56" customFormat="false" ht="15.75" hidden="false" customHeight="true" outlineLevel="0" collapsed="false">
      <c r="A56" s="33"/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8"/>
      <c r="M56" s="23"/>
      <c r="N56" s="23"/>
      <c r="O56" s="46" t="s">
        <v>37</v>
      </c>
      <c r="P56" s="46" t="n">
        <v>0.75</v>
      </c>
      <c r="R56" s="45" t="s">
        <v>38</v>
      </c>
      <c r="U56" s="9"/>
      <c r="V56" s="1"/>
      <c r="W56" s="1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</row>
    <row r="57" customFormat="false" ht="15.75" hidden="false" customHeight="true" outlineLevel="0" collapsed="false">
      <c r="A57" s="41" t="s">
        <v>39</v>
      </c>
      <c r="B57" s="37" t="str">
        <f aca="false">IF(B60="", "", B61*B62)</f>
        <v/>
      </c>
      <c r="C57" s="37" t="str">
        <f aca="false">IF(C60="", "", C61*C62)</f>
        <v/>
      </c>
      <c r="D57" s="37" t="str">
        <f aca="false">IF(D60="", "", D61*D62)</f>
        <v/>
      </c>
      <c r="E57" s="37" t="str">
        <f aca="false">IF(E60="", "", E61*E62)</f>
        <v/>
      </c>
      <c r="F57" s="37" t="str">
        <f aca="false">IF(F60="", "", F61*F62)</f>
        <v/>
      </c>
      <c r="G57" s="37" t="str">
        <f aca="false">IF(G60="", "", G61*G62)</f>
        <v/>
      </c>
      <c r="H57" s="37" t="str">
        <f aca="false">IF(H60="", "", H61*H62)</f>
        <v/>
      </c>
      <c r="I57" s="37" t="str">
        <f aca="false">IF(I60="", "", I61*I62)</f>
        <v/>
      </c>
      <c r="J57" s="37" t="str">
        <f aca="false">IF(J60="", "", J61*J62)</f>
        <v/>
      </c>
      <c r="K57" s="37" t="n">
        <f aca="false">SUM(B57:J57)</f>
        <v>0</v>
      </c>
      <c r="L57" s="44" t="s">
        <v>15</v>
      </c>
      <c r="M57" s="23"/>
      <c r="N57" s="23"/>
      <c r="O57" s="46" t="s">
        <v>40</v>
      </c>
      <c r="P57" s="46" t="n">
        <v>0.55</v>
      </c>
      <c r="U57" s="9"/>
      <c r="V57" s="1"/>
      <c r="W57" s="1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</row>
    <row r="58" customFormat="false" ht="15.75" hidden="false" customHeight="true" outlineLevel="0" collapsed="false">
      <c r="A58" s="28" t="s">
        <v>41</v>
      </c>
      <c r="B58" s="36"/>
      <c r="C58" s="29"/>
      <c r="D58" s="29"/>
      <c r="E58" s="36"/>
      <c r="F58" s="29"/>
      <c r="G58" s="29"/>
      <c r="H58" s="29"/>
      <c r="I58" s="29"/>
      <c r="J58" s="29"/>
      <c r="K58" s="37"/>
      <c r="L58" s="44"/>
      <c r="M58" s="23"/>
      <c r="N58" s="23"/>
      <c r="O58" s="46" t="s">
        <v>42</v>
      </c>
      <c r="P58" s="46" t="n">
        <v>0.4</v>
      </c>
      <c r="U58" s="9"/>
      <c r="V58" s="1"/>
      <c r="W58" s="1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</row>
    <row r="59" customFormat="false" ht="15.75" hidden="false" customHeight="true" outlineLevel="0" collapsed="false">
      <c r="A59" s="28" t="s">
        <v>43</v>
      </c>
      <c r="B59" s="36"/>
      <c r="C59" s="29"/>
      <c r="D59" s="29"/>
      <c r="E59" s="36"/>
      <c r="F59" s="29"/>
      <c r="G59" s="29"/>
      <c r="H59" s="29"/>
      <c r="I59" s="29"/>
      <c r="J59" s="29"/>
      <c r="K59" s="37"/>
      <c r="L59" s="44"/>
      <c r="M59" s="23"/>
      <c r="N59" s="23"/>
      <c r="O59" s="47" t="s">
        <v>44</v>
      </c>
      <c r="P59" s="46" t="n">
        <v>0.2</v>
      </c>
      <c r="U59" s="9"/>
      <c r="V59" s="1"/>
      <c r="W59" s="1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</row>
    <row r="60" customFormat="false" ht="15.75" hidden="false" customHeight="true" outlineLevel="0" collapsed="false">
      <c r="A60" s="28" t="s">
        <v>11</v>
      </c>
      <c r="B60" s="36"/>
      <c r="C60" s="29"/>
      <c r="D60" s="29"/>
      <c r="E60" s="36"/>
      <c r="F60" s="29"/>
      <c r="G60" s="29"/>
      <c r="H60" s="29"/>
      <c r="I60" s="29"/>
      <c r="J60" s="29"/>
      <c r="K60" s="37"/>
      <c r="L60" s="44"/>
      <c r="M60" s="23"/>
      <c r="N60" s="23"/>
      <c r="O60" s="48"/>
      <c r="P60" s="48"/>
      <c r="U60" s="9"/>
      <c r="V60" s="1"/>
      <c r="W60" s="1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</row>
    <row r="61" customFormat="false" ht="15.75" hidden="true" customHeight="true" outlineLevel="0" collapsed="false">
      <c r="A61" s="49" t="s">
        <v>45</v>
      </c>
      <c r="B61" s="50" t="str">
        <f aca="false">IF(B58="", "", IF(B58="FI ≥ 4,0", 1.5, IF(B58="FI ≥ 2,9 e &lt; 4,0", 1, IF(B58="FI ≥ 1,8 e &lt; 2,9", 0.75, IF(B58="FI ≥ 1,1 e &lt; 1,8", 0.55, IF(B58="FI ≥ 0,5 e &lt; 1,1", 0.4, IF(B58="FI ≥ 0,0 e &lt; 0,5 +
indexado na Scielo", 0.2,"")))))))</f>
        <v/>
      </c>
      <c r="C61" s="50" t="str">
        <f aca="false">IF(C58="", "", IF(C58="FI ≥ 4,0", 1, IF(C58="FI ≥ 2,9 e &lt; 4,0", 0.85, IF(C58="FI ≥ 1,8 e &lt; 2,9", 0.7, IF(C58="FI ≥ 1,1 e &lt; 1,8", 0.55, IF(C58="FI ≥ 0,5 e &lt; 1,1", 0.4, IF(C58="FI ≥ 0,0 e &lt; 0,5 +
indexado na Scielo", 0.25,"")))))))</f>
        <v/>
      </c>
      <c r="D61" s="50" t="str">
        <f aca="false">IF(D58="", "", IF(D58="FI ≥ 4,0", 1, IF(D58="FI ≥ 2,9 e &lt; 4,0", 0.85, IF(D58="FI ≥ 1,8 e &lt; 2,9", 0.7, IF(D58="FI ≥ 1,1 e &lt; 1,8", 0.55, IF(D58="FI ≥ 0,5 e &lt; 1,1", 0.4, IF(D58="FI ≥ 0,0 e &lt; 0,5 +
indexado na Scielo", 0.25,"")))))))</f>
        <v/>
      </c>
      <c r="E61" s="50" t="str">
        <f aca="false">IF(E58="", "", IF(E58="FI ≥ 4,0", 1, IF(E58="FI ≥ 2,9 e &lt; 4,0", 0.85, IF(E58="FI ≥ 1,8 e &lt; 2,9", 0.7, IF(E58="FI ≥ 1,1 e &lt; 1,8", 0.55, IF(E58="FI ≥ 0,5 e &lt; 1,1", 0.4, IF(E58="FI ≥ 0,0 e &lt; 0,5 +
indexado na Scielo", 0.25,"")))))))</f>
        <v/>
      </c>
      <c r="F61" s="50" t="str">
        <f aca="false">IF(F58="", "", IF(F58="FI ≥ 4,0", 1, IF(F58="FI ≥ 2,9 e &lt; 4,0", 0.85, IF(F58="FI ≥ 1,8 e &lt; 2,9", 0.7, IF(F58="FI ≥ 1,1 e &lt; 1,8", 0.55, IF(F58="FI ≥ 0,5 e &lt; 1,1", 0.4, IF(F58="FI ≥ 0,0 e &lt; 0,5 +
indexado na Scielo", 0.25,"")))))))</f>
        <v/>
      </c>
      <c r="G61" s="50" t="str">
        <f aca="false">IF(G58="", "", IF(G58="FI ≥ 4,0", 1, IF(G58="FI ≥ 2,9 e &lt; 4,0", 0.85, IF(G58="FI ≥ 1,8 e &lt; 2,9", 0.7, IF(G58="FI ≥ 1,1 e &lt; 1,8", 0.55, IF(G58="FI ≥ 0,5 e &lt; 1,1", 0.4, IF(G58="FI ≥ 0,0 e &lt; 0,5 +
indexado na Scielo", 0.25,"")))))))</f>
        <v/>
      </c>
      <c r="H61" s="50" t="str">
        <f aca="false">IF(H58="", "", IF(H58="FI ≥ 4,0", 1, IF(H58="FI ≥ 2,9 e &lt; 4,0", 0.85, IF(H58="FI ≥ 1,8 e &lt; 2,9", 0.7, IF(H58="FI ≥ 1,1 e &lt; 1,8", 0.55, IF(H58="FI ≥ 0,5 e &lt; 1,1", 0.4, IF(H58="FI ≥ 0,0 e &lt; 0,5 +
indexado na Scielo", 0.25,"")))))))</f>
        <v/>
      </c>
      <c r="I61" s="50" t="str">
        <f aca="false">IF(I58="", "", IF(I58="FI ≥ 4,0", 1, IF(I58="FI ≥ 2,9 e &lt; 4,0", 0.85, IF(I58="FI ≥ 1,8 e &lt; 2,9", 0.7, IF(I58="FI ≥ 1,1 e &lt; 1,8", 0.55, IF(I58="FI ≥ 0,5 e &lt; 1,1", 0.4, IF(I58="FI ≥ 0,0 e &lt; 0,5 +
indexado na Scielo", 0.25,"")))))))</f>
        <v/>
      </c>
      <c r="J61" s="50" t="str">
        <f aca="false">IF(J58="", "", IF(J58="FI ≥ 4,0", 1, IF(J58="FI ≥ 2,9 e &lt; 4,0", 0.85, IF(J58="FI ≥ 1,8 e &lt; 2,9", 0.7, IF(J58="FI ≥ 1,1 e &lt; 1,8", 0.55, IF(J58="FI ≥ 0,5 e &lt; 1,1", 0.4, IF(J58="FI ≥ 0,0 e &lt; 0,5 +
indexado na Scielo", 0.25,"")))))))</f>
        <v/>
      </c>
      <c r="K61" s="9"/>
      <c r="L61" s="51"/>
      <c r="M61" s="23"/>
      <c r="N61" s="23"/>
      <c r="U61" s="9"/>
      <c r="V61" s="1"/>
      <c r="W61" s="1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</row>
    <row r="62" customFormat="false" ht="15.75" hidden="true" customHeight="true" outlineLevel="0" collapsed="false">
      <c r="A62" s="49" t="s">
        <v>46</v>
      </c>
      <c r="B62" s="50" t="str">
        <f aca="false">IF(B59="", "", IF(B59="1° Autor",1, IF(B59="Co-autor",0.5, "")))</f>
        <v/>
      </c>
      <c r="C62" s="50" t="str">
        <f aca="false">IF(C59="", "", IF(C59="1° Autor",1, IF(C59="Co-autor",0.5, "")))</f>
        <v/>
      </c>
      <c r="D62" s="50" t="str">
        <f aca="false">IF(D59="", "", IF(D59="1° Autor",1, IF(D59="Co-autor",0.5, "")))</f>
        <v/>
      </c>
      <c r="E62" s="50" t="str">
        <f aca="false">IF(E59="", "", IF(E59="1° Autor",1, IF(E59="Co-autor",0.5, "")))</f>
        <v/>
      </c>
      <c r="F62" s="50" t="str">
        <f aca="false">IF(F59="", "", IF(F59="1° Autor",1, IF(F59="Co-autor",0.5, "")))</f>
        <v/>
      </c>
      <c r="G62" s="50" t="str">
        <f aca="false">IF(G59="", "", IF(G59="1° Autor",1, IF(G59="Co-autor",0.5, "")))</f>
        <v/>
      </c>
      <c r="H62" s="50" t="str">
        <f aca="false">IF(H59="", "", IF(H59="1° Autor",1, IF(H59="Co-autor",0.5, "")))</f>
        <v/>
      </c>
      <c r="I62" s="50" t="str">
        <f aca="false">IF(I59="", "", IF(I59="1° Autor",1, IF(I59="Co-autor",0.5, "")))</f>
        <v/>
      </c>
      <c r="J62" s="50" t="str">
        <f aca="false">IF(J59="", "", IF(J59="1° Autor",1, IF(J59="Co-autor",0.5, "")))</f>
        <v/>
      </c>
      <c r="K62" s="9"/>
      <c r="L62" s="51"/>
      <c r="M62" s="23"/>
      <c r="N62" s="23"/>
      <c r="U62" s="9"/>
      <c r="V62" s="1"/>
      <c r="W62" s="1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</row>
    <row r="63" customFormat="false" ht="15.75" hidden="false" customHeight="true" outlineLevel="0" collapsed="false">
      <c r="A63" s="33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8"/>
      <c r="M63" s="23"/>
      <c r="N63" s="23"/>
      <c r="U63" s="9"/>
      <c r="V63" s="1"/>
      <c r="W63" s="1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</row>
    <row r="64" customFormat="false" ht="15.75" hidden="false" customHeight="true" outlineLevel="0" collapsed="false">
      <c r="A64" s="34" t="s">
        <v>47</v>
      </c>
      <c r="B64" s="35"/>
      <c r="C64" s="35"/>
      <c r="D64" s="35"/>
      <c r="E64" s="35"/>
      <c r="F64" s="35"/>
      <c r="G64" s="35"/>
      <c r="H64" s="35"/>
      <c r="I64" s="35"/>
      <c r="J64" s="35"/>
      <c r="K64" s="35"/>
      <c r="L64" s="43"/>
      <c r="M64" s="23"/>
      <c r="N64" s="23"/>
      <c r="U64" s="9"/>
      <c r="V64" s="1"/>
      <c r="W64" s="1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</row>
    <row r="65" customFormat="false" ht="15.75" hidden="false" customHeight="true" outlineLevel="0" collapsed="false">
      <c r="A65" s="33"/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8"/>
      <c r="M65" s="23"/>
      <c r="N65" s="23"/>
      <c r="U65" s="9"/>
      <c r="V65" s="1"/>
      <c r="W65" s="1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</row>
    <row r="66" customFormat="false" ht="15.75" hidden="false" customHeight="true" outlineLevel="0" collapsed="false">
      <c r="A66" s="28" t="s">
        <v>11</v>
      </c>
      <c r="B66" s="36"/>
      <c r="C66" s="36"/>
      <c r="D66" s="29"/>
      <c r="E66" s="29"/>
      <c r="F66" s="29"/>
      <c r="G66" s="29"/>
      <c r="H66" s="29"/>
      <c r="I66" s="29"/>
      <c r="J66" s="29"/>
      <c r="K66" s="37" t="n">
        <f aca="false">COUNT(B66:J66)*M66</f>
        <v>0</v>
      </c>
      <c r="L66" s="44" t="s">
        <v>15</v>
      </c>
      <c r="M66" s="27" t="n">
        <v>0.5</v>
      </c>
      <c r="N66" s="23"/>
      <c r="U66" s="9"/>
      <c r="V66" s="1"/>
      <c r="W66" s="1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</row>
    <row r="67" customFormat="false" ht="15.75" hidden="false" customHeight="true" outlineLevel="0" collapsed="false">
      <c r="A67" s="33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8"/>
      <c r="M67" s="23"/>
      <c r="N67" s="23"/>
      <c r="U67" s="9"/>
      <c r="V67" s="1"/>
      <c r="W67" s="1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</row>
    <row r="68" customFormat="false" ht="15.75" hidden="false" customHeight="true" outlineLevel="0" collapsed="false">
      <c r="A68" s="34" t="s">
        <v>48</v>
      </c>
      <c r="B68" s="35"/>
      <c r="C68" s="35"/>
      <c r="D68" s="35"/>
      <c r="E68" s="35"/>
      <c r="F68" s="35"/>
      <c r="G68" s="35"/>
      <c r="H68" s="35"/>
      <c r="I68" s="35"/>
      <c r="J68" s="35"/>
      <c r="K68" s="25"/>
      <c r="L68" s="8"/>
      <c r="M68" s="23"/>
      <c r="N68" s="23"/>
      <c r="U68" s="9"/>
      <c r="V68" s="1"/>
      <c r="W68" s="1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</row>
    <row r="69" customFormat="false" ht="15.75" hidden="false" customHeight="true" outlineLevel="0" collapsed="false">
      <c r="A69" s="33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8"/>
      <c r="M69" s="23"/>
      <c r="N69" s="23"/>
      <c r="U69" s="9"/>
      <c r="V69" s="1"/>
      <c r="W69" s="1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</row>
    <row r="70" customFormat="false" ht="15.75" hidden="false" customHeight="true" outlineLevel="0" collapsed="false">
      <c r="A70" s="28" t="s">
        <v>11</v>
      </c>
      <c r="B70" s="36"/>
      <c r="C70" s="36"/>
      <c r="D70" s="29"/>
      <c r="E70" s="29"/>
      <c r="F70" s="29"/>
      <c r="G70" s="29"/>
      <c r="H70" s="29"/>
      <c r="I70" s="29"/>
      <c r="J70" s="29"/>
      <c r="K70" s="37" t="n">
        <f aca="false">COUNT(B70:J70)*M70</f>
        <v>0</v>
      </c>
      <c r="L70" s="44" t="s">
        <v>15</v>
      </c>
      <c r="M70" s="27" t="n">
        <v>1</v>
      </c>
      <c r="N70" s="23"/>
      <c r="U70" s="9"/>
      <c r="V70" s="1"/>
      <c r="W70" s="1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</row>
    <row r="71" customFormat="false" ht="15.75" hidden="false" customHeight="true" outlineLevel="0" collapsed="false">
      <c r="A71" s="33"/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8"/>
      <c r="M71" s="23"/>
      <c r="N71" s="23"/>
      <c r="U71" s="9"/>
      <c r="V71" s="1"/>
      <c r="W71" s="1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</row>
    <row r="72" customFormat="false" ht="15.75" hidden="false" customHeight="true" outlineLevel="0" collapsed="false">
      <c r="A72" s="34" t="s">
        <v>49</v>
      </c>
      <c r="B72" s="35"/>
      <c r="C72" s="35"/>
      <c r="D72" s="35"/>
      <c r="E72" s="35"/>
      <c r="F72" s="35"/>
      <c r="G72" s="35"/>
      <c r="H72" s="35"/>
      <c r="I72" s="35"/>
      <c r="J72" s="35"/>
      <c r="K72" s="35"/>
      <c r="L72" s="43"/>
      <c r="M72" s="23"/>
      <c r="N72" s="23"/>
      <c r="U72" s="9"/>
      <c r="V72" s="1"/>
      <c r="W72" s="1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</row>
    <row r="73" customFormat="false" ht="15.75" hidden="false" customHeight="true" outlineLevel="0" collapsed="false">
      <c r="A73" s="33"/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8"/>
      <c r="M73" s="23"/>
      <c r="N73" s="23"/>
      <c r="U73" s="9"/>
      <c r="V73" s="1"/>
      <c r="W73" s="1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</row>
    <row r="74" customFormat="false" ht="15.75" hidden="false" customHeight="true" outlineLevel="0" collapsed="false">
      <c r="A74" s="41" t="s">
        <v>18</v>
      </c>
      <c r="B74" s="37" t="str">
        <f aca="false">IF(B76="", "", B77)</f>
        <v/>
      </c>
      <c r="C74" s="37" t="str">
        <f aca="false">IF(C76="", "", C77)</f>
        <v/>
      </c>
      <c r="D74" s="37" t="str">
        <f aca="false">IF(D76="", "", D77)</f>
        <v/>
      </c>
      <c r="E74" s="37" t="str">
        <f aca="false">IF(E76="", "", E77)</f>
        <v/>
      </c>
      <c r="F74" s="37" t="str">
        <f aca="false">IF(F76="", "", F77)</f>
        <v/>
      </c>
      <c r="G74" s="37" t="str">
        <f aca="false">IF(G76="", "", G77)</f>
        <v/>
      </c>
      <c r="H74" s="37" t="str">
        <f aca="false">IF(H76="", "", H77)</f>
        <v/>
      </c>
      <c r="I74" s="37" t="str">
        <f aca="false">IF(I76="", "", I77)</f>
        <v/>
      </c>
      <c r="J74" s="37" t="str">
        <f aca="false">IF(J76="", "", J77)</f>
        <v/>
      </c>
      <c r="K74" s="37" t="n">
        <f aca="false">SUM(B74:J74)</f>
        <v>0</v>
      </c>
      <c r="L74" s="44" t="s">
        <v>15</v>
      </c>
      <c r="M74" s="23"/>
      <c r="N74" s="23"/>
      <c r="O74" s="45" t="s">
        <v>50</v>
      </c>
      <c r="U74" s="9"/>
      <c r="V74" s="1"/>
      <c r="W74" s="1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</row>
    <row r="75" customFormat="false" ht="15.75" hidden="false" customHeight="true" outlineLevel="0" collapsed="false">
      <c r="A75" s="28" t="s">
        <v>51</v>
      </c>
      <c r="B75" s="36"/>
      <c r="C75" s="29"/>
      <c r="D75" s="29"/>
      <c r="E75" s="29"/>
      <c r="F75" s="29"/>
      <c r="G75" s="29"/>
      <c r="H75" s="29"/>
      <c r="I75" s="29"/>
      <c r="J75" s="29"/>
      <c r="K75" s="37"/>
      <c r="L75" s="44"/>
      <c r="M75" s="23"/>
      <c r="N75" s="23"/>
      <c r="O75" s="45" t="s">
        <v>52</v>
      </c>
      <c r="U75" s="9"/>
      <c r="V75" s="1"/>
      <c r="W75" s="1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</row>
    <row r="76" customFormat="false" ht="15.75" hidden="false" customHeight="true" outlineLevel="0" collapsed="false">
      <c r="A76" s="28" t="s">
        <v>11</v>
      </c>
      <c r="B76" s="36"/>
      <c r="C76" s="29"/>
      <c r="D76" s="29"/>
      <c r="E76" s="29"/>
      <c r="F76" s="29"/>
      <c r="G76" s="29"/>
      <c r="H76" s="29"/>
      <c r="I76" s="29"/>
      <c r="J76" s="29"/>
      <c r="K76" s="37"/>
      <c r="L76" s="44"/>
      <c r="M76" s="23"/>
      <c r="N76" s="23"/>
      <c r="U76" s="9"/>
      <c r="V76" s="1"/>
      <c r="W76" s="1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</row>
    <row r="77" customFormat="false" ht="13.5" hidden="true" customHeight="true" outlineLevel="0" collapsed="false">
      <c r="A77" s="49" t="s">
        <v>53</v>
      </c>
      <c r="B77" s="50" t="str">
        <f aca="false">IF(B75="", "", IF(B75="Solicitada",1, IF(B75="Concedida",2, "")))</f>
        <v/>
      </c>
      <c r="C77" s="50" t="str">
        <f aca="false">IF(C75="", "", IF(C75="Solicitada",1, IF(C75="Concedida",2, "")))</f>
        <v/>
      </c>
      <c r="D77" s="50" t="str">
        <f aca="false">IF(D75="", "", IF(D75="Solicitada",1, IF(D75="Concedida",2, "")))</f>
        <v/>
      </c>
      <c r="E77" s="50" t="str">
        <f aca="false">IF(E75="", "", IF(E75="Solicitada",1, IF(E75="Concedida",2, "")))</f>
        <v/>
      </c>
      <c r="F77" s="50" t="str">
        <f aca="false">IF(F75="", "", IF(F75="Solicitada",1, IF(F75="Concedida",2, "")))</f>
        <v/>
      </c>
      <c r="G77" s="50" t="str">
        <f aca="false">IF(G75="", "", IF(G75="Solicitada",1, IF(G75="Concedida",2, "")))</f>
        <v/>
      </c>
      <c r="H77" s="50" t="str">
        <f aca="false">IF(H75="", "", IF(H75="Solicitada",1, IF(H75="Concedida",2, "")))</f>
        <v/>
      </c>
      <c r="I77" s="50" t="str">
        <f aca="false">IF(I75="", "", IF(I75="Solicitada",1, IF(I75="Concedida",2, "")))</f>
        <v/>
      </c>
      <c r="J77" s="50" t="str">
        <f aca="false">IF(J75="", "", IF(J75="Solicitada",1, IF(J75="Concedida",2, "")))</f>
        <v/>
      </c>
      <c r="K77" s="9"/>
      <c r="L77" s="51"/>
      <c r="M77" s="23"/>
      <c r="N77" s="23"/>
      <c r="U77" s="9"/>
      <c r="V77" s="1"/>
      <c r="W77" s="1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</row>
    <row r="78" customFormat="false" ht="15.75" hidden="false" customHeight="true" outlineLevel="0" collapsed="false">
      <c r="A78" s="33"/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8"/>
      <c r="M78" s="23"/>
      <c r="N78" s="23"/>
      <c r="U78" s="9"/>
      <c r="V78" s="1"/>
      <c r="W78" s="1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</row>
    <row r="79" customFormat="false" ht="15.75" hidden="false" customHeight="true" outlineLevel="0" collapsed="false">
      <c r="A79" s="34" t="s">
        <v>54</v>
      </c>
      <c r="B79" s="35"/>
      <c r="C79" s="35"/>
      <c r="D79" s="35"/>
      <c r="E79" s="35"/>
      <c r="F79" s="35"/>
      <c r="G79" s="35"/>
      <c r="H79" s="35"/>
      <c r="I79" s="35"/>
      <c r="J79" s="35"/>
      <c r="K79" s="35"/>
      <c r="L79" s="43"/>
      <c r="M79" s="23"/>
      <c r="N79" s="23"/>
      <c r="U79" s="9"/>
      <c r="V79" s="1"/>
      <c r="W79" s="1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</row>
    <row r="80" customFormat="false" ht="15.75" hidden="false" customHeight="true" outlineLevel="0" collapsed="false">
      <c r="A80" s="33"/>
      <c r="B80" s="25"/>
      <c r="C80" s="25"/>
      <c r="D80" s="25"/>
      <c r="E80" s="25"/>
      <c r="F80" s="25"/>
      <c r="G80" s="25"/>
      <c r="H80" s="25"/>
      <c r="I80" s="25"/>
      <c r="J80" s="25"/>
      <c r="K80" s="25"/>
      <c r="L80" s="8"/>
      <c r="M80" s="23"/>
      <c r="N80" s="23"/>
      <c r="U80" s="9"/>
      <c r="V80" s="1"/>
      <c r="W80" s="1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</row>
    <row r="81" customFormat="false" ht="15.75" hidden="false" customHeight="true" outlineLevel="0" collapsed="false">
      <c r="A81" s="28" t="s">
        <v>11</v>
      </c>
      <c r="B81" s="36"/>
      <c r="C81" s="36"/>
      <c r="D81" s="36"/>
      <c r="E81" s="36"/>
      <c r="F81" s="36"/>
      <c r="G81" s="29"/>
      <c r="H81" s="29"/>
      <c r="I81" s="29"/>
      <c r="J81" s="29"/>
      <c r="K81" s="37" t="n">
        <f aca="false">COUNT(B81:J82)*N81</f>
        <v>0</v>
      </c>
      <c r="L81" s="44" t="s">
        <v>15</v>
      </c>
      <c r="M81" s="23"/>
      <c r="N81" s="23" t="n">
        <v>0.1</v>
      </c>
      <c r="U81" s="9"/>
      <c r="V81" s="1"/>
      <c r="W81" s="1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</row>
    <row r="82" customFormat="false" ht="15.75" hidden="false" customHeight="true" outlineLevel="0" collapsed="false">
      <c r="A82" s="28"/>
      <c r="B82" s="29"/>
      <c r="C82" s="29"/>
      <c r="D82" s="29"/>
      <c r="E82" s="29"/>
      <c r="F82" s="29"/>
      <c r="G82" s="29"/>
      <c r="H82" s="29"/>
      <c r="I82" s="29"/>
      <c r="J82" s="29"/>
      <c r="K82" s="37"/>
      <c r="L82" s="44"/>
      <c r="M82" s="23"/>
      <c r="N82" s="23"/>
      <c r="U82" s="9"/>
      <c r="V82" s="1"/>
      <c r="W82" s="1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</row>
    <row r="83" customFormat="false" ht="15.75" hidden="false" customHeight="true" outlineLevel="0" collapsed="false">
      <c r="A83" s="33"/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8"/>
      <c r="M83" s="23"/>
      <c r="N83" s="23"/>
      <c r="U83" s="9"/>
      <c r="V83" s="1"/>
      <c r="W83" s="1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</row>
    <row r="84" customFormat="false" ht="15.75" hidden="false" customHeight="true" outlineLevel="0" collapsed="false">
      <c r="A84" s="34" t="s">
        <v>55</v>
      </c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43"/>
      <c r="M84" s="23"/>
      <c r="N84" s="23"/>
      <c r="U84" s="9"/>
      <c r="V84" s="1"/>
      <c r="W84" s="1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</row>
    <row r="85" customFormat="false" ht="15.75" hidden="false" customHeight="true" outlineLevel="0" collapsed="false">
      <c r="A85" s="33"/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8"/>
      <c r="M85" s="23"/>
      <c r="N85" s="52" t="n">
        <v>0.05</v>
      </c>
      <c r="U85" s="9"/>
      <c r="V85" s="1"/>
      <c r="W85" s="1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</row>
    <row r="86" customFormat="false" ht="15.75" hidden="false" customHeight="true" outlineLevel="0" collapsed="false">
      <c r="A86" s="28" t="s">
        <v>11</v>
      </c>
      <c r="B86" s="36"/>
      <c r="C86" s="36"/>
      <c r="D86" s="36"/>
      <c r="E86" s="36"/>
      <c r="F86" s="36"/>
      <c r="G86" s="36"/>
      <c r="H86" s="29"/>
      <c r="I86" s="29"/>
      <c r="J86" s="29"/>
      <c r="K86" s="37" t="n">
        <f aca="false">COUNT(B86:J87)*N85</f>
        <v>0</v>
      </c>
      <c r="L86" s="44" t="s">
        <v>15</v>
      </c>
      <c r="M86" s="23"/>
      <c r="N86" s="23"/>
      <c r="U86" s="9"/>
      <c r="V86" s="1"/>
      <c r="W86" s="1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</row>
    <row r="87" customFormat="false" ht="15.75" hidden="false" customHeight="true" outlineLevel="0" collapsed="false">
      <c r="A87" s="31"/>
      <c r="B87" s="32"/>
      <c r="C87" s="32"/>
      <c r="D87" s="32"/>
      <c r="E87" s="32"/>
      <c r="F87" s="32"/>
      <c r="G87" s="32"/>
      <c r="H87" s="32"/>
      <c r="I87" s="32"/>
      <c r="J87" s="32"/>
      <c r="K87" s="38"/>
      <c r="L87" s="53"/>
      <c r="M87" s="23"/>
      <c r="N87" s="23"/>
      <c r="U87" s="9"/>
      <c r="V87" s="1"/>
      <c r="W87" s="1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</row>
    <row r="88" customFormat="false" ht="15.75" hidden="false" customHeight="true" outlineLevel="0" collapsed="false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23"/>
      <c r="N88" s="23"/>
      <c r="U88" s="9"/>
      <c r="V88" s="1"/>
      <c r="W88" s="1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</row>
    <row r="89" customFormat="false" ht="15.75" hidden="false" customHeight="true" outlineLevel="0" collapsed="false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23"/>
      <c r="N89" s="23"/>
      <c r="U89" s="9"/>
      <c r="V89" s="1"/>
      <c r="W89" s="1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</row>
    <row r="90" customFormat="false" ht="15.75" hidden="false" customHeight="true" outlineLevel="0" collapsed="false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23"/>
      <c r="N90" s="23"/>
      <c r="U90" s="9"/>
      <c r="V90" s="1"/>
      <c r="W90" s="1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</row>
    <row r="91" customFormat="false" ht="15.75" hidden="false" customHeight="true" outlineLevel="0" collapsed="false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23"/>
      <c r="N91" s="23"/>
      <c r="U91" s="9"/>
      <c r="V91" s="1"/>
      <c r="W91" s="1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</row>
    <row r="92" customFormat="false" ht="15.75" hidden="false" customHeight="true" outlineLevel="0" collapsed="false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23"/>
      <c r="N92" s="23"/>
      <c r="U92" s="9"/>
      <c r="V92" s="1"/>
      <c r="W92" s="1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</row>
    <row r="93" customFormat="false" ht="15.75" hidden="false" customHeight="true" outlineLevel="0" collapsed="false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23"/>
      <c r="N93" s="23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</row>
    <row r="94" customFormat="false" ht="15.75" hidden="false" customHeight="true" outlineLevel="0" collapsed="false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23"/>
      <c r="N94" s="23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</row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</sheetData>
  <sheetProtection sheet="true" password="ad2b" objects="true" scenarios="true"/>
  <mergeCells count="2">
    <mergeCell ref="B3:I3"/>
    <mergeCell ref="B4:I4"/>
  </mergeCells>
  <dataValidations count="5">
    <dataValidation allowBlank="true" operator="between" showDropDown="false" showErrorMessage="true" showInputMessage="false" sqref="B41:K41" type="list">
      <formula1>$O$41:$O$43</formula1>
      <formula2>0</formula2>
    </dataValidation>
    <dataValidation allowBlank="true" operator="between" showDropDown="false" showErrorMessage="true" showInputMessage="false" sqref="B59:J59" type="list">
      <formula1>$R$55:$R$56</formula1>
      <formula2>0</formula2>
    </dataValidation>
    <dataValidation allowBlank="true" operator="between" showDropDown="false" showErrorMessage="true" showInputMessage="false" sqref="B58:J58" type="list">
      <formula1>$O$54:$O$62</formula1>
      <formula2>0</formula2>
    </dataValidation>
    <dataValidation allowBlank="true" operator="between" showDropDown="false" showErrorMessage="true" showInputMessage="false" sqref="B31:K31" type="list">
      <formula1>$M$30:$M$31</formula1>
      <formula2>0</formula2>
    </dataValidation>
    <dataValidation allowBlank="true" operator="between" showDropDown="false" showErrorMessage="true" showInputMessage="false" sqref="B75:J75" type="list">
      <formula1>$O$74:$O$75</formula1>
      <formula2>0</formula2>
    </dataValidation>
  </dataValidations>
  <printOptions headings="false" gridLines="false" gridLinesSet="true" horizontalCentered="false" verticalCentered="false"/>
  <pageMargins left="0.75" right="0.75" top="1" bottom="1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</TotalTime>
  <Application>LibreOffice/6.0.7.3$Linux_X86_64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2014-07-03T14:30:03Z</dcterms:created>
  <dc:creator>Ivan Cunha Bustamante Filho</dc:creator>
  <dc:description/>
  <dc:language>pt-BR</dc:language>
  <cp:lastModifiedBy/>
  <dcterms:modified xsi:type="dcterms:W3CDTF">2021-11-08T14:54:43Z</dcterms:modified>
  <cp:revision>3</cp:revision>
  <dc:subject/>
  <dc:title/>
</cp:coreProperties>
</file>